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0" yWindow="65386" windowWidth="10395" windowHeight="9420" firstSheet="2" activeTab="3"/>
  </bookViews>
  <sheets>
    <sheet name="0000" sheetId="1" state="veryHidden" r:id="rId1"/>
    <sheet name="1000" sheetId="2" state="veryHidden" r:id="rId2"/>
    <sheet name="pnl" sheetId="3" r:id="rId3"/>
    <sheet name="bs" sheetId="4" r:id="rId4"/>
    <sheet name="eq" sheetId="5" r:id="rId5"/>
    <sheet name="CF" sheetId="6" r:id="rId6"/>
  </sheets>
  <definedNames>
    <definedName name="_xlnm.Print_Area" localSheetId="5">'CF'!#REF!</definedName>
    <definedName name="_xlnm.Print_Area" localSheetId="4">'eq'!#REF!</definedName>
  </definedNames>
  <calcPr fullCalcOnLoad="1"/>
</workbook>
</file>

<file path=xl/sharedStrings.xml><?xml version="1.0" encoding="utf-8"?>
<sst xmlns="http://schemas.openxmlformats.org/spreadsheetml/2006/main" count="188" uniqueCount="144">
  <si>
    <t>(Incorporated in Malaysia)</t>
  </si>
  <si>
    <t>RM'000</t>
  </si>
  <si>
    <t>Minority interests</t>
  </si>
  <si>
    <t>Share capital</t>
  </si>
  <si>
    <t>(The figures have not been audited)</t>
  </si>
  <si>
    <t>(Unaudited)</t>
  </si>
  <si>
    <t>CURRENT</t>
  </si>
  <si>
    <t>YEAR</t>
  </si>
  <si>
    <t>QUARTER</t>
  </si>
  <si>
    <t>AND ITS SUBSIDIARIES</t>
  </si>
  <si>
    <t xml:space="preserve">  WONG ENGINEERING CORPORATION BERHAD</t>
  </si>
  <si>
    <t>(Company No. 409959 - W)</t>
  </si>
  <si>
    <t>WONG ENGINEERING CORPORATION  BERHAD</t>
  </si>
  <si>
    <t xml:space="preserve"> YEAR</t>
  </si>
  <si>
    <t xml:space="preserve">PRECEDING </t>
  </si>
  <si>
    <t>Revenue</t>
  </si>
  <si>
    <t>Property, plant and equipment</t>
  </si>
  <si>
    <t>Inventories</t>
  </si>
  <si>
    <t>Cash and cash equivalents</t>
  </si>
  <si>
    <t>TO DATE</t>
  </si>
  <si>
    <t>Tax expense</t>
  </si>
  <si>
    <t xml:space="preserve"> CONDENSED CONSOLIDATED STATEMENT OF CHANGES IN EQUITY</t>
  </si>
  <si>
    <t>Non-distributable</t>
  </si>
  <si>
    <t>Distributable</t>
  </si>
  <si>
    <t xml:space="preserve">Share </t>
  </si>
  <si>
    <t>Share</t>
  </si>
  <si>
    <t>Retained</t>
  </si>
  <si>
    <t>Capital</t>
  </si>
  <si>
    <t>Premium</t>
  </si>
  <si>
    <t>Reserves</t>
  </si>
  <si>
    <t>Total</t>
  </si>
  <si>
    <t>(Company No. 409959-W)</t>
  </si>
  <si>
    <t>Interest income</t>
  </si>
  <si>
    <t xml:space="preserve">Exchange </t>
  </si>
  <si>
    <t>Fluctuation</t>
  </si>
  <si>
    <t xml:space="preserve">Exchange difference on translation </t>
  </si>
  <si>
    <t>Note</t>
  </si>
  <si>
    <t xml:space="preserve">Operating profit before changes in working capital </t>
  </si>
  <si>
    <t>Non-cash items</t>
  </si>
  <si>
    <t>Changes in working capital</t>
  </si>
  <si>
    <t>Cash and cash equivalents included in the condensed consolidated cash flow statement comprise the following :</t>
  </si>
  <si>
    <t>Non-operating items</t>
  </si>
  <si>
    <t>Adjustments for</t>
  </si>
  <si>
    <t>- Net changes in current assets</t>
  </si>
  <si>
    <t>- Net changes in current liabilities</t>
  </si>
  <si>
    <t>Net cash used in investing activities</t>
  </si>
  <si>
    <t>- Purchase of plant and equipment</t>
  </si>
  <si>
    <t>Effect of exchange rate difference on cash and cash equivalents</t>
  </si>
  <si>
    <t>Interest paid</t>
  </si>
  <si>
    <t>WONG ENGINEERING CORPORATION BERHAD</t>
  </si>
  <si>
    <t>- Proceeds from disposal of property, plant and equipment</t>
  </si>
  <si>
    <t>NOTE</t>
  </si>
  <si>
    <t xml:space="preserve"> of financial statements of foreign entities</t>
  </si>
  <si>
    <t>Deferred tax liabilities</t>
  </si>
  <si>
    <t>-</t>
  </si>
  <si>
    <t>Treasury</t>
  </si>
  <si>
    <t>Purchase of treasury shares</t>
  </si>
  <si>
    <t>- Interest received</t>
  </si>
  <si>
    <t>Treasury shares</t>
  </si>
  <si>
    <t>Shares</t>
  </si>
  <si>
    <t>INDIVIDUAL QUARTER</t>
  </si>
  <si>
    <t>CORRESPONDING</t>
  </si>
  <si>
    <t>As at end of</t>
  </si>
  <si>
    <t>As at preceding</t>
  </si>
  <si>
    <t>current quarter</t>
  </si>
  <si>
    <t>financial year end</t>
  </si>
  <si>
    <t>CUMULATIVE QUARTER</t>
  </si>
  <si>
    <t>Reserve</t>
  </si>
  <si>
    <t xml:space="preserve">Attributable to : </t>
  </si>
  <si>
    <t>Equity holders of the Company</t>
  </si>
  <si>
    <t xml:space="preserve">Cash and bank balances </t>
  </si>
  <si>
    <t>Minority</t>
  </si>
  <si>
    <t>Interest</t>
  </si>
  <si>
    <t xml:space="preserve"> CONDENSED CONSOLIDATED CASH FLOW STATEMENT </t>
  </si>
  <si>
    <t>Cash flow from investing activities</t>
  </si>
  <si>
    <t>Cash flow from financing activities</t>
  </si>
  <si>
    <t>Prepaid lease payments</t>
  </si>
  <si>
    <t>ASSETS</t>
  </si>
  <si>
    <t>Total non-current assets</t>
  </si>
  <si>
    <t>Restated</t>
  </si>
  <si>
    <t>( Audited)</t>
  </si>
  <si>
    <t>Development expenditure</t>
  </si>
  <si>
    <t>Total current assets</t>
  </si>
  <si>
    <t>Total Assets</t>
  </si>
  <si>
    <t xml:space="preserve">EQUITY </t>
  </si>
  <si>
    <t>Total Equity</t>
  </si>
  <si>
    <t>LIABILITIES</t>
  </si>
  <si>
    <t>Total non-current liabilities</t>
  </si>
  <si>
    <t>Total current liabilities</t>
  </si>
  <si>
    <t>Total liabilities</t>
  </si>
  <si>
    <t>Total equity and liabilities</t>
  </si>
  <si>
    <t>(The figures have not been audited )</t>
  </si>
  <si>
    <t xml:space="preserve">       Attributable to shareholders of the Company</t>
  </si>
  <si>
    <t>interests</t>
  </si>
  <si>
    <t>Equity</t>
  </si>
  <si>
    <t>At 1 November 2006</t>
  </si>
  <si>
    <t>Net profit  for the period</t>
  </si>
  <si>
    <t xml:space="preserve"> </t>
  </si>
  <si>
    <t>Issue of ordinary shares by subsidiary</t>
  </si>
  <si>
    <t xml:space="preserve">Cash and cash equivalents at the beginning of financial period </t>
  </si>
  <si>
    <t>-Purchase of additional shares from minority interests</t>
  </si>
  <si>
    <t>Finance costs</t>
  </si>
  <si>
    <t>Dividend paid</t>
  </si>
  <si>
    <t>Net loss recognised directly in equity</t>
  </si>
  <si>
    <t xml:space="preserve">Tax paid </t>
  </si>
  <si>
    <t>Net Asset per share attributable to ordinary equity holders of the Company (RM)</t>
  </si>
  <si>
    <t>Total equity attributable to equity holders of the Company</t>
  </si>
  <si>
    <t>Earnings</t>
  </si>
  <si>
    <t>Fixed deposit with licensed banks</t>
  </si>
  <si>
    <t>- Repayment of Hire puchase obligations</t>
  </si>
  <si>
    <t>- Proceeds from issuance of shares to minority interests</t>
  </si>
  <si>
    <t>- Purchase of own shares</t>
  </si>
  <si>
    <t>Continuing operations</t>
  </si>
  <si>
    <t>Current tax assets</t>
  </si>
  <si>
    <t>Receivables, deposits and prepayments</t>
  </si>
  <si>
    <t>Payables and accruals</t>
  </si>
  <si>
    <t>Short term deposit placed with licensd banks</t>
  </si>
  <si>
    <t>At 1 November 2007</t>
  </si>
  <si>
    <t>The condensed consolidated income statement should be read in conjunction with the  audited financial statements for the year ended 31 October 2007 and the accompanying explanatory notes set out on pages 5 to 10 which form an integral part of this interim financial report.</t>
  </si>
  <si>
    <t>The condensed consolidated balance sheet should be read in conjunction with the  audited financial statements for the year ended 31 October 2007 and the accompanying explanatory notes set out on pages 5 to 10 which form an integral part of this interim financial report.</t>
  </si>
  <si>
    <t>The condensed consolidated statement of changes in equity should be read in conjunction with the  audited financial statements for the year ended 31 October 2007 and the accompanying explanatory notes set out on pages 5 to 10 which form an integral part of this interim financial report.</t>
  </si>
  <si>
    <t>The condensed consolidated cash flow statement should be read in conjunction with the  audited financial statements for the year ended 31 October 2007 and the accompanying explanatory notes set out on pages 5 to 10 which form an integral part of this interim financial report.</t>
  </si>
  <si>
    <t>30 APRIL 2008</t>
  </si>
  <si>
    <t>CONDENSED CONSOLIDATED BALANCE SHEET AS AT 30 APRIL 2008</t>
  </si>
  <si>
    <t>6 months ended 30 April  2008 (Unaudited)</t>
  </si>
  <si>
    <t>At 30 April 2008</t>
  </si>
  <si>
    <t>At 30 April 2007</t>
  </si>
  <si>
    <t>- Repayment of term loan</t>
  </si>
  <si>
    <t>(Loss)/Profit before tax from continuing operations</t>
  </si>
  <si>
    <t>Net cash generated from operating activities</t>
  </si>
  <si>
    <t>Net cash used in from financing activities</t>
  </si>
  <si>
    <t>Net decrease in cash and cash equivalents</t>
  </si>
  <si>
    <t>Cash and cash equivalents at end of  financial period</t>
  </si>
  <si>
    <t>Bank borrowings</t>
  </si>
  <si>
    <t>CONDENSED CONSOLIDATED INCOME STATEMENT FOR THE SIX MONTHS  ENDED</t>
  </si>
  <si>
    <t>FOR THE SIX MONTHS ENDED 30 APRIL 2008</t>
  </si>
  <si>
    <t>6 months ended 30 April 2007(Unaudited)</t>
  </si>
  <si>
    <t>FOR THE SIX MONTHS ENDED 30 APRIL 2008 - UNAUDITED</t>
  </si>
  <si>
    <t>- Drawdown of term loan</t>
  </si>
  <si>
    <t>Operating (loss) / profit</t>
  </si>
  <si>
    <t>Net loss  for the period</t>
  </si>
  <si>
    <t>(Loss)/profit  before tax</t>
  </si>
  <si>
    <t xml:space="preserve">(Loss)/profit  for the period </t>
  </si>
  <si>
    <t>Basic (loss)/earnings per ordinary share (sen) - Note 27</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</si>
</sst>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0_);\(0\)"/>
    <numFmt numFmtId="172" formatCode="_-* #,##0.00_-;&quot;\&quot;&quot;\&quot;&quot;\&quot;&quot;\&quot;\-* #,##0.00_-;_-* &quot;-&quot;??_-;_-@_-"/>
    <numFmt numFmtId="173" formatCode="&quot;\&quot;#,##0;&quot;\&quot;&quot;\&quot;&quot;\&quot;&quot;\&quot;&quot;\&quot;&quot;\&quot;&quot;\&quot;&quot;\&quot;\-#,##0"/>
    <numFmt numFmtId="174" formatCode="&quot;\&quot;#,##0;[Red]&quot;\&quot;&quot;\&quot;&quot;\&quot;&quot;\&quot;&quot;\&quot;&quot;\&quot;&quot;\&quot;&quot;\&quot;\-#,##0"/>
    <numFmt numFmtId="175" formatCode="&quot;\&quot;#,##0.00;&quot;\&quot;&quot;\&quot;&quot;\&quot;&quot;\&quot;&quot;\&quot;&quot;\&quot;&quot;\&quot;&quot;\&quot;\-#,##0.00"/>
    <numFmt numFmtId="176" formatCode="&quot;\&quot;#,##0.00;[Red]&quot;\&quot;&quot;\&quot;&quot;\&quot;&quot;\&quot;&quot;\&quot;&quot;\&quot;&quot;\&quot;&quot;\&quot;\-#,##0.00"/>
    <numFmt numFmtId="177" formatCode="_(* #,##0.0_);_(* \(#,##0.0\);_(* &quot;-&quot;??_);_(@_)"/>
    <numFmt numFmtId="178" formatCode="General_)"/>
    <numFmt numFmtId="179" formatCode="_(* #,##0.0_);_(* \(#,##0.0\);_(* &quot;-&quot;?_);_(@_)"/>
    <numFmt numFmtId="180" formatCode="#,##0.0000"/>
    <numFmt numFmtId="181" formatCode="_(* #,##0.000_);_(* \(#,##0.000\);_(* &quot;-&quot;??_);_(@_)"/>
    <numFmt numFmtId="182" formatCode="_(* #,##0.0000_);_(* \(#,##0.0000\);_(* &quot;-&quot;??_);_(@_)"/>
    <numFmt numFmtId="183" formatCode="_(* #,##0.00000_);_(* \(#,##0.00000\);_(* &quot;-&quot;??_);_(@_)"/>
  </numFmts>
  <fonts count="57">
    <font>
      <sz val="10"/>
      <name val="Times New Roman"/>
      <family val="0"/>
    </font>
    <font>
      <b/>
      <sz val="10"/>
      <name val="Times New Roman"/>
      <family val="1"/>
    </font>
    <font>
      <u val="single"/>
      <sz val="10"/>
      <name val="Times New Roman"/>
      <family val="1"/>
    </font>
    <font>
      <b/>
      <sz val="12"/>
      <name val="Times New Roman"/>
      <family val="1"/>
    </font>
    <font>
      <sz val="12"/>
      <name val="Times New Roman"/>
      <family val="1"/>
    </font>
    <font>
      <i/>
      <sz val="10"/>
      <name val="Times New Roman"/>
      <family val="1"/>
    </font>
    <font>
      <sz val="10"/>
      <name val="Arial"/>
      <family val="0"/>
    </font>
    <font>
      <b/>
      <sz val="10"/>
      <name val="Geneva"/>
      <family val="0"/>
    </font>
    <font>
      <sz val="12"/>
      <name val="p?/8v?"/>
      <family val="0"/>
    </font>
    <font>
      <sz val="10"/>
      <name val="MS Sans Serif"/>
      <family val="0"/>
    </font>
    <font>
      <sz val="42"/>
      <name val="Times New Roman"/>
      <family val="0"/>
    </font>
    <font>
      <sz val="20"/>
      <name val="Letter Gothic (W1)"/>
      <family val="0"/>
    </font>
    <font>
      <sz val="10"/>
      <name val="Courier New"/>
      <family val="0"/>
    </font>
    <font>
      <sz val="10"/>
      <color indexed="10"/>
      <name val="Times New Roman"/>
      <family val="1"/>
    </font>
    <font>
      <b/>
      <sz val="10"/>
      <color indexed="10"/>
      <name val="Times New Roman"/>
      <family val="1"/>
    </font>
    <font>
      <i/>
      <sz val="10"/>
      <color indexed="10"/>
      <name val="Times New Roman"/>
      <family val="1"/>
    </font>
    <font>
      <b/>
      <sz val="9"/>
      <name val="Times New Roman"/>
      <family val="1"/>
    </font>
    <font>
      <sz val="9"/>
      <name val="Times New Roman"/>
      <family val="1"/>
    </font>
    <font>
      <i/>
      <sz val="9"/>
      <name val="Times New Roman"/>
      <family val="1"/>
    </font>
    <font>
      <u val="single"/>
      <sz val="9"/>
      <name val="Times New Roman"/>
      <family val="1"/>
    </font>
    <font>
      <u val="single"/>
      <sz val="7.5"/>
      <color indexed="12"/>
      <name val="Times New Roman"/>
      <family val="0"/>
    </font>
    <font>
      <u val="single"/>
      <sz val="7.5"/>
      <color indexed="36"/>
      <name val="Times New Roman"/>
      <family val="0"/>
    </font>
    <font>
      <sz val="9"/>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medium"/>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72">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8" fillId="0" borderId="0">
      <alignment/>
      <protection/>
    </xf>
    <xf numFmtId="0" fontId="45" fillId="0" borderId="0" applyNumberFormat="0" applyFill="0" applyBorder="0" applyAlignment="0" applyProtection="0"/>
    <xf numFmtId="0" fontId="21" fillId="0" borderId="0" applyNumberFormat="0" applyFill="0" applyBorder="0" applyAlignment="0" applyProtection="0"/>
    <xf numFmtId="0" fontId="46" fillId="29" borderId="0" applyNumberFormat="0" applyBorder="0" applyAlignment="0" applyProtection="0"/>
    <xf numFmtId="38" fontId="11" fillId="30"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0" fillId="0" borderId="0" applyNumberFormat="0" applyFill="0" applyBorder="0" applyAlignment="0" applyProtection="0"/>
    <xf numFmtId="0" fontId="50" fillId="31" borderId="1" applyNumberFormat="0" applyAlignment="0" applyProtection="0"/>
    <xf numFmtId="10" fontId="11" fillId="30" borderId="6" applyNumberFormat="0" applyBorder="0" applyAlignment="0" applyProtection="0"/>
    <xf numFmtId="0" fontId="51" fillId="0" borderId="7" applyNumberFormat="0" applyFill="0" applyAlignment="0" applyProtection="0"/>
    <xf numFmtId="0" fontId="52" fillId="32" borderId="0" applyNumberFormat="0" applyBorder="0" applyAlignment="0" applyProtection="0"/>
    <xf numFmtId="0" fontId="7" fillId="0" borderId="0">
      <alignment/>
      <protection/>
    </xf>
    <xf numFmtId="172" fontId="7" fillId="0" borderId="0">
      <alignment/>
      <protection/>
    </xf>
    <xf numFmtId="0" fontId="0" fillId="33" borderId="8" applyNumberFormat="0" applyFont="0" applyAlignment="0" applyProtection="0"/>
    <xf numFmtId="0" fontId="6" fillId="0" borderId="0" applyFont="0" applyFill="0" applyBorder="0" applyAlignment="0" applyProtection="0"/>
    <xf numFmtId="0" fontId="6" fillId="0" borderId="0" applyFont="0" applyFill="0" applyBorder="0" applyAlignment="0" applyProtection="0"/>
    <xf numFmtId="0" fontId="53" fillId="27" borderId="9" applyNumberFormat="0" applyAlignment="0" applyProtection="0"/>
    <xf numFmtId="9" fontId="0" fillId="0" borderId="0" applyFont="0" applyFill="0" applyBorder="0" applyAlignment="0" applyProtection="0"/>
    <xf numFmtId="38" fontId="9" fillId="0" borderId="0" applyFill="0" applyBorder="0" applyAlignment="0" applyProtection="0"/>
    <xf numFmtId="38" fontId="9" fillId="0" borderId="0" applyFill="0" applyBorder="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cellStyleXfs>
  <cellXfs count="259">
    <xf numFmtId="0" fontId="0" fillId="0" borderId="0" xfId="0" applyAlignment="1">
      <alignment/>
    </xf>
    <xf numFmtId="0" fontId="1" fillId="0" borderId="11" xfId="0" applyFont="1" applyBorder="1" applyAlignment="1">
      <alignment horizontal="center"/>
    </xf>
    <xf numFmtId="0" fontId="1" fillId="0" borderId="0" xfId="0" applyFont="1" applyBorder="1" applyAlignment="1" quotePrefix="1">
      <alignment horizontal="center"/>
    </xf>
    <xf numFmtId="0" fontId="0" fillId="0" borderId="12" xfId="0" applyFont="1" applyBorder="1" applyAlignment="1">
      <alignment/>
    </xf>
    <xf numFmtId="0" fontId="0" fillId="0" borderId="13" xfId="0" applyFont="1" applyBorder="1" applyAlignment="1">
      <alignment/>
    </xf>
    <xf numFmtId="0" fontId="0" fillId="0" borderId="0" xfId="0" applyFont="1" applyAlignment="1">
      <alignment/>
    </xf>
    <xf numFmtId="0" fontId="0" fillId="0" borderId="11" xfId="0" applyFont="1" applyBorder="1" applyAlignment="1">
      <alignment/>
    </xf>
    <xf numFmtId="0" fontId="0" fillId="0" borderId="0" xfId="0" applyFont="1" applyBorder="1" applyAlignment="1">
      <alignment/>
    </xf>
    <xf numFmtId="0" fontId="0" fillId="0" borderId="14" xfId="0" applyFont="1" applyBorder="1" applyAlignment="1">
      <alignment/>
    </xf>
    <xf numFmtId="0" fontId="1" fillId="0" borderId="0" xfId="0" applyFont="1" applyBorder="1" applyAlignment="1">
      <alignment horizontal="center"/>
    </xf>
    <xf numFmtId="0" fontId="1" fillId="0" borderId="14" xfId="0" applyFont="1" applyBorder="1" applyAlignment="1">
      <alignment horizontal="center"/>
    </xf>
    <xf numFmtId="0" fontId="1" fillId="0" borderId="11" xfId="0" applyFont="1" applyBorder="1" applyAlignment="1" quotePrefix="1">
      <alignment horizontal="left"/>
    </xf>
    <xf numFmtId="0" fontId="0" fillId="0" borderId="0" xfId="0" applyFont="1" applyBorder="1" applyAlignment="1">
      <alignment horizontal="left"/>
    </xf>
    <xf numFmtId="0" fontId="1" fillId="0" borderId="0" xfId="0" applyFont="1" applyBorder="1" applyAlignment="1">
      <alignment horizontal="left"/>
    </xf>
    <xf numFmtId="0" fontId="1" fillId="0" borderId="11" xfId="0" applyFont="1" applyBorder="1" applyAlignment="1">
      <alignment/>
    </xf>
    <xf numFmtId="0" fontId="1" fillId="0" borderId="0" xfId="0" applyFont="1" applyBorder="1" applyAlignment="1">
      <alignment/>
    </xf>
    <xf numFmtId="0" fontId="0" fillId="0" borderId="0" xfId="0" applyFont="1" applyBorder="1" applyAlignment="1">
      <alignment horizontal="center"/>
    </xf>
    <xf numFmtId="0" fontId="0" fillId="0" borderId="14" xfId="0" applyFont="1" applyBorder="1" applyAlignment="1">
      <alignment horizontal="center"/>
    </xf>
    <xf numFmtId="0" fontId="0" fillId="0" borderId="0" xfId="0" applyFont="1" applyAlignment="1">
      <alignment horizontal="center"/>
    </xf>
    <xf numFmtId="15" fontId="1" fillId="0" borderId="0" xfId="0" applyNumberFormat="1" applyFont="1" applyBorder="1" applyAlignment="1">
      <alignment horizontal="center"/>
    </xf>
    <xf numFmtId="0" fontId="0" fillId="0" borderId="0" xfId="0" applyFont="1" applyBorder="1" applyAlignment="1" quotePrefix="1">
      <alignment/>
    </xf>
    <xf numFmtId="170" fontId="0" fillId="0" borderId="0" xfId="42" applyNumberFormat="1" applyFont="1" applyBorder="1" applyAlignment="1">
      <alignment/>
    </xf>
    <xf numFmtId="170" fontId="0" fillId="0" borderId="15" xfId="42" applyNumberFormat="1" applyFont="1" applyBorder="1" applyAlignment="1">
      <alignment/>
    </xf>
    <xf numFmtId="170" fontId="0" fillId="0" borderId="16" xfId="42" applyNumberFormat="1" applyFont="1" applyBorder="1" applyAlignment="1">
      <alignment/>
    </xf>
    <xf numFmtId="43" fontId="0" fillId="0" borderId="0" xfId="42" applyNumberFormat="1" applyFont="1" applyBorder="1" applyAlignment="1">
      <alignment/>
    </xf>
    <xf numFmtId="0" fontId="0" fillId="0" borderId="17" xfId="0" applyFont="1" applyBorder="1" applyAlignment="1">
      <alignment/>
    </xf>
    <xf numFmtId="0" fontId="0"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0" xfId="0" applyFont="1" applyAlignment="1">
      <alignment/>
    </xf>
    <xf numFmtId="170" fontId="0" fillId="0" borderId="21" xfId="42" applyNumberFormat="1" applyFont="1" applyBorder="1" applyAlignment="1">
      <alignment/>
    </xf>
    <xf numFmtId="0" fontId="2" fillId="0" borderId="0" xfId="0" applyFont="1" applyBorder="1" applyAlignment="1">
      <alignment/>
    </xf>
    <xf numFmtId="0" fontId="4" fillId="0" borderId="0" xfId="0" applyFont="1" applyAlignment="1">
      <alignment/>
    </xf>
    <xf numFmtId="0" fontId="1" fillId="0" borderId="0" xfId="0" applyFont="1" applyBorder="1" applyAlignment="1">
      <alignment horizontal="center" vertical="top"/>
    </xf>
    <xf numFmtId="0" fontId="0" fillId="0" borderId="0" xfId="0" applyBorder="1" applyAlignment="1">
      <alignment/>
    </xf>
    <xf numFmtId="0" fontId="5" fillId="0" borderId="11" xfId="0" applyFont="1" applyBorder="1" applyAlignment="1" quotePrefix="1">
      <alignment horizontal="center"/>
    </xf>
    <xf numFmtId="0" fontId="5" fillId="0" borderId="0" xfId="0" applyFont="1" applyBorder="1" applyAlignment="1">
      <alignment horizontal="center"/>
    </xf>
    <xf numFmtId="0" fontId="5" fillId="0" borderId="14" xfId="0" applyFont="1" applyBorder="1" applyAlignment="1">
      <alignment horizontal="center"/>
    </xf>
    <xf numFmtId="170" fontId="0" fillId="0" borderId="0" xfId="0" applyNumberFormat="1" applyFont="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1"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Font="1" applyFill="1" applyAlignment="1">
      <alignment/>
    </xf>
    <xf numFmtId="0" fontId="1" fillId="0" borderId="0" xfId="0" applyFont="1" applyFill="1" applyAlignment="1">
      <alignment horizontal="center"/>
    </xf>
    <xf numFmtId="15" fontId="1" fillId="0" borderId="0" xfId="0" applyNumberFormat="1" applyFont="1" applyFill="1" applyBorder="1" applyAlignment="1">
      <alignment horizontal="center"/>
    </xf>
    <xf numFmtId="170" fontId="0" fillId="0" borderId="0" xfId="42" applyNumberFormat="1" applyFont="1" applyFill="1" applyBorder="1" applyAlignment="1">
      <alignment/>
    </xf>
    <xf numFmtId="171" fontId="0" fillId="0" borderId="0" xfId="0" applyNumberFormat="1" applyFont="1" applyFill="1" applyAlignment="1">
      <alignment/>
    </xf>
    <xf numFmtId="0" fontId="0" fillId="0" borderId="17" xfId="0" applyFont="1" applyFill="1" applyBorder="1" applyAlignment="1">
      <alignment/>
    </xf>
    <xf numFmtId="43" fontId="0" fillId="0" borderId="0" xfId="42" applyNumberFormat="1" applyFont="1" applyFill="1" applyBorder="1" applyAlignment="1">
      <alignment/>
    </xf>
    <xf numFmtId="0" fontId="0" fillId="0" borderId="14" xfId="0" applyFont="1" applyFill="1" applyBorder="1" applyAlignment="1">
      <alignment/>
    </xf>
    <xf numFmtId="0" fontId="1" fillId="0" borderId="0" xfId="0" applyFont="1" applyFill="1" applyBorder="1" applyAlignment="1">
      <alignment horizontal="center" vertical="top"/>
    </xf>
    <xf numFmtId="170" fontId="0" fillId="0" borderId="0" xfId="42" applyNumberFormat="1" applyFont="1" applyFill="1" applyBorder="1" applyAlignment="1">
      <alignment horizontal="center"/>
    </xf>
    <xf numFmtId="0" fontId="1" fillId="0" borderId="11" xfId="0" applyFont="1" applyFill="1" applyBorder="1" applyAlignment="1">
      <alignment/>
    </xf>
    <xf numFmtId="0" fontId="0" fillId="0" borderId="0" xfId="0" applyFont="1" applyFill="1" applyBorder="1" applyAlignment="1" quotePrefix="1">
      <alignment horizontal="left"/>
    </xf>
    <xf numFmtId="0" fontId="0" fillId="0" borderId="0" xfId="0" applyFont="1" applyFill="1" applyBorder="1" applyAlignment="1">
      <alignment horizontal="left"/>
    </xf>
    <xf numFmtId="0" fontId="0" fillId="0" borderId="0" xfId="0" applyFont="1" applyFill="1" applyBorder="1" applyAlignment="1" quotePrefix="1">
      <alignment/>
    </xf>
    <xf numFmtId="0" fontId="13" fillId="0" borderId="0" xfId="0" applyFont="1" applyBorder="1" applyAlignment="1">
      <alignment/>
    </xf>
    <xf numFmtId="0" fontId="13" fillId="0" borderId="0" xfId="0" applyFont="1" applyAlignment="1">
      <alignment/>
    </xf>
    <xf numFmtId="43" fontId="0" fillId="0" borderId="22" xfId="42" applyNumberFormat="1" applyFont="1" applyFill="1" applyBorder="1" applyAlignment="1">
      <alignment/>
    </xf>
    <xf numFmtId="0" fontId="0" fillId="0" borderId="11" xfId="0" applyBorder="1" applyAlignment="1">
      <alignment/>
    </xf>
    <xf numFmtId="0" fontId="0" fillId="0" borderId="14" xfId="0" applyBorder="1" applyAlignment="1">
      <alignment/>
    </xf>
    <xf numFmtId="0" fontId="13" fillId="0" borderId="0" xfId="0" applyFont="1" applyFill="1" applyAlignment="1">
      <alignment/>
    </xf>
    <xf numFmtId="0" fontId="13" fillId="0" borderId="0" xfId="0" applyFont="1" applyFill="1" applyBorder="1" applyAlignment="1">
      <alignment horizontal="left"/>
    </xf>
    <xf numFmtId="43" fontId="13" fillId="0" borderId="0" xfId="42" applyNumberFormat="1" applyFont="1" applyFill="1" applyBorder="1" applyAlignment="1">
      <alignment/>
    </xf>
    <xf numFmtId="43" fontId="13" fillId="0" borderId="0" xfId="42" applyNumberFormat="1" applyFont="1" applyBorder="1" applyAlignment="1">
      <alignment/>
    </xf>
    <xf numFmtId="0" fontId="0" fillId="0" borderId="19" xfId="0" applyBorder="1" applyAlignment="1">
      <alignment/>
    </xf>
    <xf numFmtId="0" fontId="0" fillId="0" borderId="12" xfId="0" applyBorder="1" applyAlignment="1">
      <alignment/>
    </xf>
    <xf numFmtId="0" fontId="0" fillId="0" borderId="13" xfId="0" applyBorder="1" applyAlignment="1">
      <alignment/>
    </xf>
    <xf numFmtId="0" fontId="0" fillId="0" borderId="11" xfId="0" applyFont="1" applyBorder="1" applyAlignment="1" quotePrefix="1">
      <alignment/>
    </xf>
    <xf numFmtId="0" fontId="0" fillId="0" borderId="20" xfId="0" applyBorder="1" applyAlignment="1">
      <alignment/>
    </xf>
    <xf numFmtId="0" fontId="0" fillId="0" borderId="17" xfId="0" applyBorder="1" applyAlignment="1">
      <alignment/>
    </xf>
    <xf numFmtId="0" fontId="0" fillId="0" borderId="18" xfId="0" applyBorder="1" applyAlignment="1">
      <alignment/>
    </xf>
    <xf numFmtId="170" fontId="0" fillId="0" borderId="23" xfId="42" applyNumberFormat="1" applyFont="1" applyFill="1" applyBorder="1" applyAlignment="1">
      <alignment/>
    </xf>
    <xf numFmtId="170" fontId="0" fillId="0" borderId="21" xfId="42" applyNumberFormat="1" applyFont="1" applyFill="1" applyBorder="1" applyAlignment="1">
      <alignment/>
    </xf>
    <xf numFmtId="170" fontId="0" fillId="0" borderId="24" xfId="42" applyNumberFormat="1" applyFont="1" applyFill="1" applyBorder="1" applyAlignment="1">
      <alignment/>
    </xf>
    <xf numFmtId="170" fontId="0" fillId="0" borderId="16" xfId="0" applyNumberFormat="1" applyFont="1" applyBorder="1" applyAlignment="1">
      <alignment/>
    </xf>
    <xf numFmtId="0" fontId="14" fillId="0" borderId="0" xfId="0" applyFont="1" applyFill="1" applyBorder="1" applyAlignment="1">
      <alignment horizontal="center"/>
    </xf>
    <xf numFmtId="0" fontId="15" fillId="0" borderId="0" xfId="0" applyFont="1" applyFill="1" applyBorder="1" applyAlignment="1">
      <alignment horizontal="center"/>
    </xf>
    <xf numFmtId="0" fontId="14" fillId="0" borderId="0" xfId="0" applyFont="1" applyFill="1" applyAlignment="1">
      <alignment horizontal="center"/>
    </xf>
    <xf numFmtId="15" fontId="14" fillId="0" borderId="0" xfId="0" applyNumberFormat="1" applyFont="1" applyFill="1" applyBorder="1" applyAlignment="1">
      <alignment horizontal="center"/>
    </xf>
    <xf numFmtId="170" fontId="13" fillId="0" borderId="0" xfId="42" applyNumberFormat="1" applyFont="1" applyFill="1" applyBorder="1" applyAlignment="1">
      <alignment/>
    </xf>
    <xf numFmtId="170" fontId="13" fillId="0" borderId="15" xfId="42" applyNumberFormat="1" applyFont="1" applyFill="1" applyBorder="1" applyAlignment="1">
      <alignment/>
    </xf>
    <xf numFmtId="0" fontId="13" fillId="0" borderId="12" xfId="0" applyFont="1" applyFill="1" applyBorder="1" applyAlignment="1">
      <alignment/>
    </xf>
    <xf numFmtId="0" fontId="13" fillId="0" borderId="0" xfId="0" applyFont="1" applyFill="1" applyBorder="1" applyAlignment="1">
      <alignment/>
    </xf>
    <xf numFmtId="0" fontId="13" fillId="0" borderId="17" xfId="0" applyFont="1" applyFill="1" applyBorder="1" applyAlignment="1">
      <alignment/>
    </xf>
    <xf numFmtId="170" fontId="0" fillId="0" borderId="25" xfId="42" applyNumberFormat="1" applyFont="1" applyBorder="1" applyAlignment="1">
      <alignment/>
    </xf>
    <xf numFmtId="49" fontId="0" fillId="0" borderId="0" xfId="0" applyNumberFormat="1" applyFont="1" applyBorder="1" applyAlignment="1">
      <alignment horizontal="left"/>
    </xf>
    <xf numFmtId="49" fontId="1" fillId="0" borderId="0" xfId="0" applyNumberFormat="1" applyFont="1" applyBorder="1" applyAlignment="1">
      <alignment horizontal="left"/>
    </xf>
    <xf numFmtId="49" fontId="0" fillId="0" borderId="0" xfId="0" applyNumberFormat="1" applyFont="1" applyBorder="1" applyAlignment="1" quotePrefix="1">
      <alignment horizontal="left"/>
    </xf>
    <xf numFmtId="170" fontId="1" fillId="0" borderId="0" xfId="42" applyNumberFormat="1" applyFont="1" applyBorder="1" applyAlignment="1">
      <alignment horizontal="center"/>
    </xf>
    <xf numFmtId="0" fontId="0" fillId="0" borderId="24" xfId="0" applyFont="1" applyBorder="1" applyAlignment="1">
      <alignment/>
    </xf>
    <xf numFmtId="170" fontId="0" fillId="0" borderId="0" xfId="42" applyNumberFormat="1" applyFont="1" applyBorder="1" applyAlignment="1" quotePrefix="1">
      <alignment/>
    </xf>
    <xf numFmtId="170" fontId="1" fillId="0" borderId="0" xfId="0" applyNumberFormat="1" applyFont="1" applyBorder="1" applyAlignment="1" quotePrefix="1">
      <alignment horizontal="center"/>
    </xf>
    <xf numFmtId="170" fontId="1" fillId="0" borderId="0" xfId="0" applyNumberFormat="1" applyFont="1" applyBorder="1" applyAlignment="1">
      <alignment horizontal="center"/>
    </xf>
    <xf numFmtId="170" fontId="1" fillId="0" borderId="0" xfId="0" applyNumberFormat="1" applyFont="1" applyFill="1" applyBorder="1" applyAlignment="1">
      <alignment horizontal="center"/>
    </xf>
    <xf numFmtId="170" fontId="0" fillId="0" borderId="0" xfId="0" applyNumberFormat="1" applyFont="1" applyFill="1" applyBorder="1" applyAlignment="1">
      <alignment/>
    </xf>
    <xf numFmtId="170" fontId="1" fillId="0" borderId="0" xfId="0" applyNumberFormat="1" applyFont="1" applyFill="1" applyBorder="1" applyAlignment="1" quotePrefix="1">
      <alignment horizontal="center"/>
    </xf>
    <xf numFmtId="0" fontId="5" fillId="0" borderId="11" xfId="0" applyFont="1" applyBorder="1" applyAlignment="1">
      <alignment horizontal="center"/>
    </xf>
    <xf numFmtId="170" fontId="0" fillId="0" borderId="25" xfId="42" applyNumberFormat="1" applyFont="1" applyFill="1" applyBorder="1" applyAlignment="1">
      <alignment/>
    </xf>
    <xf numFmtId="43" fontId="13" fillId="0" borderId="22" xfId="42" applyNumberFormat="1" applyFont="1" applyFill="1" applyBorder="1" applyAlignment="1">
      <alignment/>
    </xf>
    <xf numFmtId="0" fontId="16" fillId="0" borderId="0" xfId="0" applyFont="1" applyBorder="1" applyAlignment="1" quotePrefix="1">
      <alignment horizontal="center"/>
    </xf>
    <xf numFmtId="0" fontId="16" fillId="0" borderId="14" xfId="0" applyFont="1" applyBorder="1" applyAlignment="1" quotePrefix="1">
      <alignment horizontal="center"/>
    </xf>
    <xf numFmtId="0" fontId="16" fillId="0" borderId="11" xfId="0" applyFont="1" applyBorder="1" applyAlignment="1">
      <alignment horizontal="center"/>
    </xf>
    <xf numFmtId="0" fontId="16" fillId="0" borderId="19" xfId="0" applyFont="1" applyBorder="1" applyAlignment="1">
      <alignment/>
    </xf>
    <xf numFmtId="0" fontId="17" fillId="0" borderId="12" xfId="0" applyFont="1" applyBorder="1" applyAlignment="1">
      <alignment/>
    </xf>
    <xf numFmtId="0" fontId="17" fillId="0" borderId="13" xfId="0" applyFont="1" applyBorder="1" applyAlignment="1">
      <alignment/>
    </xf>
    <xf numFmtId="170" fontId="17" fillId="0" borderId="0" xfId="42" applyNumberFormat="1" applyFont="1" applyBorder="1" applyAlignment="1">
      <alignment/>
    </xf>
    <xf numFmtId="0" fontId="17" fillId="0" borderId="0" xfId="0" applyFont="1" applyBorder="1" applyAlignment="1">
      <alignment/>
    </xf>
    <xf numFmtId="0" fontId="17" fillId="0" borderId="0" xfId="0" applyFont="1" applyAlignment="1">
      <alignment/>
    </xf>
    <xf numFmtId="0" fontId="16" fillId="0" borderId="11" xfId="0" applyFont="1" applyBorder="1" applyAlignment="1">
      <alignment/>
    </xf>
    <xf numFmtId="0" fontId="17" fillId="0" borderId="14" xfId="0" applyFont="1" applyBorder="1" applyAlignment="1">
      <alignment/>
    </xf>
    <xf numFmtId="0" fontId="16" fillId="0" borderId="0" xfId="0" applyFont="1" applyBorder="1" applyAlignment="1">
      <alignment horizontal="center"/>
    </xf>
    <xf numFmtId="170" fontId="17" fillId="0" borderId="0" xfId="42" applyNumberFormat="1" applyFont="1" applyAlignment="1">
      <alignment/>
    </xf>
    <xf numFmtId="0" fontId="16" fillId="0" borderId="11" xfId="0" applyFont="1" applyBorder="1" applyAlignment="1" quotePrefix="1">
      <alignment horizontal="left"/>
    </xf>
    <xf numFmtId="170" fontId="16" fillId="0" borderId="0" xfId="42" applyNumberFormat="1" applyFont="1" applyBorder="1" applyAlignment="1" quotePrefix="1">
      <alignment horizontal="center"/>
    </xf>
    <xf numFmtId="0" fontId="18" fillId="0" borderId="0" xfId="0" applyFont="1" applyBorder="1" applyAlignment="1">
      <alignment horizontal="center"/>
    </xf>
    <xf numFmtId="0" fontId="18" fillId="0" borderId="14" xfId="0" applyFont="1" applyBorder="1" applyAlignment="1">
      <alignment horizontal="center"/>
    </xf>
    <xf numFmtId="0" fontId="16" fillId="0" borderId="11" xfId="0" applyFont="1" applyBorder="1" applyAlignment="1">
      <alignment horizontal="left"/>
    </xf>
    <xf numFmtId="0" fontId="17" fillId="0" borderId="0" xfId="0" applyFont="1" applyBorder="1" applyAlignment="1">
      <alignment horizontal="center"/>
    </xf>
    <xf numFmtId="0" fontId="17" fillId="0" borderId="14" xfId="0" applyFont="1" applyBorder="1" applyAlignment="1">
      <alignment horizontal="center"/>
    </xf>
    <xf numFmtId="170" fontId="17" fillId="0" borderId="0" xfId="42" applyNumberFormat="1" applyFont="1" applyBorder="1" applyAlignment="1">
      <alignment horizontal="center"/>
    </xf>
    <xf numFmtId="0" fontId="17" fillId="0" borderId="0" xfId="0" applyFont="1" applyAlignment="1">
      <alignment horizontal="center"/>
    </xf>
    <xf numFmtId="15" fontId="16" fillId="0" borderId="0" xfId="0" applyNumberFormat="1" applyFont="1" applyBorder="1" applyAlignment="1">
      <alignment horizontal="center"/>
    </xf>
    <xf numFmtId="0" fontId="16" fillId="0" borderId="11" xfId="0" applyFont="1" applyBorder="1" applyAlignment="1" quotePrefix="1">
      <alignment horizontal="right"/>
    </xf>
    <xf numFmtId="0" fontId="17" fillId="0" borderId="0" xfId="0" applyNumberFormat="1" applyFont="1" applyBorder="1" applyAlignment="1">
      <alignment wrapText="1"/>
    </xf>
    <xf numFmtId="170" fontId="17" fillId="0" borderId="25" xfId="42" applyNumberFormat="1" applyFont="1" applyBorder="1" applyAlignment="1">
      <alignment/>
    </xf>
    <xf numFmtId="0" fontId="17" fillId="0" borderId="0" xfId="0" applyFont="1" applyBorder="1" applyAlignment="1">
      <alignment/>
    </xf>
    <xf numFmtId="170" fontId="17" fillId="0" borderId="0" xfId="42" applyNumberFormat="1" applyFont="1" applyFill="1" applyBorder="1" applyAlignment="1">
      <alignment/>
    </xf>
    <xf numFmtId="170" fontId="17" fillId="0" borderId="15" xfId="42" applyNumberFormat="1" applyFont="1" applyBorder="1" applyAlignment="1">
      <alignment/>
    </xf>
    <xf numFmtId="0" fontId="17" fillId="0" borderId="0" xfId="0" applyFont="1" applyFill="1" applyBorder="1" applyAlignment="1">
      <alignment/>
    </xf>
    <xf numFmtId="170" fontId="17" fillId="0" borderId="0" xfId="0" applyNumberFormat="1" applyFont="1" applyAlignment="1">
      <alignment/>
    </xf>
    <xf numFmtId="0" fontId="19" fillId="0" borderId="0" xfId="0" applyFont="1" applyFill="1" applyBorder="1" applyAlignment="1">
      <alignment/>
    </xf>
    <xf numFmtId="0" fontId="19" fillId="0" borderId="0" xfId="0" applyFont="1" applyBorder="1" applyAlignment="1">
      <alignment/>
    </xf>
    <xf numFmtId="170" fontId="17" fillId="0" borderId="0" xfId="42" applyNumberFormat="1" applyFont="1" applyFill="1" applyBorder="1" applyAlignment="1">
      <alignment horizontal="center"/>
    </xf>
    <xf numFmtId="0" fontId="17" fillId="0" borderId="11" xfId="0" applyFont="1" applyBorder="1" applyAlignment="1">
      <alignment/>
    </xf>
    <xf numFmtId="170" fontId="17" fillId="0" borderId="15" xfId="42" applyNumberFormat="1" applyFont="1" applyFill="1" applyBorder="1" applyAlignment="1">
      <alignment/>
    </xf>
    <xf numFmtId="170" fontId="17" fillId="0" borderId="15" xfId="42" applyNumberFormat="1" applyFont="1" applyFill="1" applyBorder="1" applyAlignment="1">
      <alignment horizontal="center"/>
    </xf>
    <xf numFmtId="170" fontId="17" fillId="0" borderId="26" xfId="42" applyNumberFormat="1" applyFont="1" applyFill="1" applyBorder="1" applyAlignment="1">
      <alignment/>
    </xf>
    <xf numFmtId="170" fontId="17" fillId="0" borderId="27" xfId="42" applyNumberFormat="1" applyFont="1" applyFill="1" applyBorder="1" applyAlignment="1">
      <alignment/>
    </xf>
    <xf numFmtId="0" fontId="17" fillId="0" borderId="0" xfId="0" applyFont="1" applyFill="1" applyBorder="1" applyAlignment="1">
      <alignment/>
    </xf>
    <xf numFmtId="170" fontId="17" fillId="0" borderId="0" xfId="0" applyNumberFormat="1" applyFont="1" applyFill="1" applyBorder="1" applyAlignment="1">
      <alignment/>
    </xf>
    <xf numFmtId="0" fontId="17" fillId="0" borderId="0" xfId="0" applyFont="1" applyFill="1" applyBorder="1" applyAlignment="1">
      <alignment horizontal="center"/>
    </xf>
    <xf numFmtId="0" fontId="16" fillId="0" borderId="20" xfId="0" applyFont="1" applyBorder="1" applyAlignment="1">
      <alignment/>
    </xf>
    <xf numFmtId="0" fontId="17" fillId="0" borderId="17" xfId="0" applyFont="1" applyBorder="1" applyAlignment="1">
      <alignment/>
    </xf>
    <xf numFmtId="0" fontId="17" fillId="0" borderId="18" xfId="0" applyFont="1" applyBorder="1" applyAlignment="1">
      <alignment/>
    </xf>
    <xf numFmtId="0" fontId="16" fillId="0" borderId="0" xfId="0" applyFont="1" applyAlignment="1">
      <alignment/>
    </xf>
    <xf numFmtId="170" fontId="17" fillId="0" borderId="28" xfId="0" applyNumberFormat="1" applyFont="1" applyFill="1" applyBorder="1" applyAlignment="1">
      <alignment/>
    </xf>
    <xf numFmtId="170" fontId="13" fillId="0" borderId="17" xfId="42" applyNumberFormat="1" applyFont="1" applyFill="1" applyBorder="1" applyAlignment="1">
      <alignment/>
    </xf>
    <xf numFmtId="0" fontId="18" fillId="0" borderId="11" xfId="0" applyFont="1" applyBorder="1" applyAlignment="1">
      <alignment horizontal="center"/>
    </xf>
    <xf numFmtId="170" fontId="17" fillId="0" borderId="29" xfId="42" applyNumberFormat="1" applyFont="1" applyFill="1" applyBorder="1" applyAlignment="1">
      <alignment/>
    </xf>
    <xf numFmtId="170" fontId="0" fillId="0" borderId="0" xfId="0" applyNumberFormat="1" applyFill="1" applyAlignment="1">
      <alignment/>
    </xf>
    <xf numFmtId="170" fontId="17" fillId="0" borderId="28" xfId="42" applyNumberFormat="1" applyFont="1" applyFill="1" applyBorder="1" applyAlignment="1">
      <alignment/>
    </xf>
    <xf numFmtId="0" fontId="0" fillId="0" borderId="0" xfId="0" applyAlignment="1">
      <alignment/>
    </xf>
    <xf numFmtId="49" fontId="0" fillId="0" borderId="0" xfId="0" applyNumberFormat="1" applyFont="1" applyFill="1" applyBorder="1" applyAlignment="1">
      <alignment horizontal="left"/>
    </xf>
    <xf numFmtId="0" fontId="17" fillId="0" borderId="0" xfId="0" applyFont="1" applyFill="1" applyBorder="1" applyAlignment="1" quotePrefix="1">
      <alignment horizontal="left"/>
    </xf>
    <xf numFmtId="0" fontId="16" fillId="0" borderId="0" xfId="0" applyFont="1" applyBorder="1" applyAlignment="1">
      <alignment/>
    </xf>
    <xf numFmtId="170" fontId="17" fillId="0" borderId="0" xfId="0" applyNumberFormat="1" applyFont="1" applyBorder="1" applyAlignment="1">
      <alignment/>
    </xf>
    <xf numFmtId="0" fontId="17" fillId="0" borderId="19" xfId="0" applyFont="1" applyBorder="1" applyAlignment="1">
      <alignment/>
    </xf>
    <xf numFmtId="0" fontId="16" fillId="0" borderId="12" xfId="0" applyFont="1" applyBorder="1" applyAlignment="1">
      <alignment/>
    </xf>
    <xf numFmtId="0" fontId="17" fillId="0" borderId="12" xfId="0" applyFont="1" applyBorder="1" applyAlignment="1">
      <alignment horizontal="center"/>
    </xf>
    <xf numFmtId="170" fontId="17" fillId="0" borderId="12" xfId="0" applyNumberFormat="1" applyFont="1" applyFill="1" applyBorder="1" applyAlignment="1">
      <alignment/>
    </xf>
    <xf numFmtId="170" fontId="17" fillId="0" borderId="12" xfId="0" applyNumberFormat="1" applyFont="1" applyBorder="1" applyAlignment="1">
      <alignment/>
    </xf>
    <xf numFmtId="0" fontId="16" fillId="0" borderId="0" xfId="0" applyFont="1" applyBorder="1" applyAlignment="1" quotePrefix="1">
      <alignment horizontal="left"/>
    </xf>
    <xf numFmtId="170" fontId="16" fillId="0" borderId="0" xfId="0" applyNumberFormat="1" applyFont="1" applyFill="1" applyBorder="1" applyAlignment="1" quotePrefix="1">
      <alignment horizontal="center"/>
    </xf>
    <xf numFmtId="170" fontId="16" fillId="0" borderId="0" xfId="0" applyNumberFormat="1" applyFont="1" applyBorder="1" applyAlignment="1" quotePrefix="1">
      <alignment horizontal="center"/>
    </xf>
    <xf numFmtId="0" fontId="16" fillId="0" borderId="0" xfId="0" applyFont="1" applyBorder="1" applyAlignment="1">
      <alignment horizontal="left"/>
    </xf>
    <xf numFmtId="170" fontId="16" fillId="0" borderId="0" xfId="0" applyNumberFormat="1" applyFont="1" applyBorder="1" applyAlignment="1">
      <alignment horizontal="center"/>
    </xf>
    <xf numFmtId="170" fontId="16" fillId="0" borderId="0" xfId="0" applyNumberFormat="1" applyFont="1" applyFill="1" applyBorder="1" applyAlignment="1">
      <alignment horizontal="center"/>
    </xf>
    <xf numFmtId="0" fontId="17" fillId="0" borderId="11" xfId="0" applyFont="1" applyBorder="1" applyAlignment="1">
      <alignment horizontal="center"/>
    </xf>
    <xf numFmtId="15" fontId="16" fillId="0" borderId="0" xfId="0" applyNumberFormat="1" applyFont="1" applyFill="1" applyBorder="1" applyAlignment="1">
      <alignment horizontal="center"/>
    </xf>
    <xf numFmtId="170" fontId="17" fillId="0" borderId="30" xfId="42" applyNumberFormat="1" applyFont="1" applyFill="1" applyBorder="1" applyAlignment="1">
      <alignment/>
    </xf>
    <xf numFmtId="0" fontId="17" fillId="0" borderId="0" xfId="0" applyFont="1" applyBorder="1" applyAlignment="1">
      <alignment horizontal="left"/>
    </xf>
    <xf numFmtId="0" fontId="17" fillId="0" borderId="0" xfId="0" applyFont="1" applyBorder="1" applyAlignment="1" quotePrefix="1">
      <alignment/>
    </xf>
    <xf numFmtId="170" fontId="17" fillId="0" borderId="0" xfId="0" applyNumberFormat="1" applyFont="1" applyBorder="1" applyAlignment="1">
      <alignment horizontal="center"/>
    </xf>
    <xf numFmtId="170" fontId="17" fillId="0" borderId="30" xfId="42" applyNumberFormat="1" applyFont="1" applyBorder="1" applyAlignment="1">
      <alignment/>
    </xf>
    <xf numFmtId="170" fontId="17" fillId="0" borderId="22" xfId="42" applyNumberFormat="1" applyFont="1" applyBorder="1" applyAlignment="1">
      <alignment/>
    </xf>
    <xf numFmtId="170" fontId="17" fillId="0" borderId="0" xfId="42" applyNumberFormat="1" applyFont="1" applyFill="1" applyBorder="1" applyAlignment="1" quotePrefix="1">
      <alignment horizontal="left"/>
    </xf>
    <xf numFmtId="170" fontId="17" fillId="0" borderId="15" xfId="0" applyNumberFormat="1" applyFont="1" applyBorder="1" applyAlignment="1">
      <alignment/>
    </xf>
    <xf numFmtId="0" fontId="22" fillId="0" borderId="0" xfId="0" applyFont="1" applyBorder="1" applyAlignment="1">
      <alignment/>
    </xf>
    <xf numFmtId="43" fontId="17" fillId="0" borderId="22" xfId="42" applyNumberFormat="1" applyFont="1" applyFill="1" applyBorder="1" applyAlignment="1">
      <alignment/>
    </xf>
    <xf numFmtId="43" fontId="17" fillId="0" borderId="0" xfId="42" applyNumberFormat="1" applyFont="1" applyBorder="1" applyAlignment="1">
      <alignment/>
    </xf>
    <xf numFmtId="0" fontId="17" fillId="0" borderId="20" xfId="0" applyFont="1" applyBorder="1" applyAlignment="1">
      <alignment/>
    </xf>
    <xf numFmtId="0" fontId="16" fillId="0" borderId="17" xfId="0" applyFont="1" applyBorder="1" applyAlignment="1">
      <alignment/>
    </xf>
    <xf numFmtId="0" fontId="17" fillId="0" borderId="17" xfId="0" applyFont="1" applyBorder="1" applyAlignment="1">
      <alignment horizontal="center"/>
    </xf>
    <xf numFmtId="170" fontId="17" fillId="0" borderId="17" xfId="0" applyNumberFormat="1" applyFont="1" applyFill="1" applyBorder="1" applyAlignment="1">
      <alignment/>
    </xf>
    <xf numFmtId="170" fontId="17" fillId="0" borderId="17" xfId="0" applyNumberFormat="1" applyFont="1" applyBorder="1" applyAlignment="1">
      <alignment/>
    </xf>
    <xf numFmtId="170" fontId="17" fillId="0" borderId="0" xfId="0" applyNumberFormat="1" applyFont="1" applyFill="1" applyAlignment="1">
      <alignment/>
    </xf>
    <xf numFmtId="180" fontId="17" fillId="0" borderId="0" xfId="0" applyNumberFormat="1" applyFont="1" applyBorder="1" applyAlignment="1">
      <alignment/>
    </xf>
    <xf numFmtId="170" fontId="16" fillId="0" borderId="0" xfId="42" applyNumberFormat="1" applyFont="1" applyFill="1" applyBorder="1" applyAlignment="1">
      <alignment horizontal="center"/>
    </xf>
    <xf numFmtId="170" fontId="17" fillId="0" borderId="31" xfId="42" applyNumberFormat="1" applyFont="1" applyFill="1" applyBorder="1" applyAlignment="1">
      <alignment/>
    </xf>
    <xf numFmtId="170" fontId="17" fillId="0" borderId="25" xfId="42" applyNumberFormat="1" applyFont="1" applyFill="1" applyBorder="1" applyAlignment="1">
      <alignment/>
    </xf>
    <xf numFmtId="170" fontId="17" fillId="0" borderId="25" xfId="42" applyNumberFormat="1" applyFont="1" applyFill="1" applyBorder="1" applyAlignment="1">
      <alignment horizontal="center"/>
    </xf>
    <xf numFmtId="170" fontId="17" fillId="0" borderId="32" xfId="42" applyNumberFormat="1" applyFont="1" applyFill="1" applyBorder="1" applyAlignment="1">
      <alignment/>
    </xf>
    <xf numFmtId="170" fontId="17" fillId="0" borderId="33" xfId="42" applyNumberFormat="1" applyFont="1" applyFill="1" applyBorder="1" applyAlignment="1">
      <alignment/>
    </xf>
    <xf numFmtId="0" fontId="17" fillId="0" borderId="0" xfId="0" applyFont="1" applyFill="1" applyAlignment="1">
      <alignment/>
    </xf>
    <xf numFmtId="170" fontId="17" fillId="34" borderId="28" xfId="42" applyNumberFormat="1" applyFont="1" applyFill="1" applyBorder="1" applyAlignment="1">
      <alignment/>
    </xf>
    <xf numFmtId="170" fontId="0" fillId="0" borderId="0" xfId="42" applyNumberFormat="1" applyFont="1" applyFill="1" applyBorder="1" applyAlignment="1">
      <alignment/>
    </xf>
    <xf numFmtId="170" fontId="0" fillId="0" borderId="25" xfId="0" applyNumberFormat="1" applyFont="1" applyFill="1" applyBorder="1" applyAlignment="1">
      <alignment/>
    </xf>
    <xf numFmtId="170" fontId="0" fillId="0" borderId="0" xfId="0" applyNumberFormat="1" applyAlignment="1">
      <alignment/>
    </xf>
    <xf numFmtId="0" fontId="13" fillId="0" borderId="0" xfId="0" applyFont="1" applyBorder="1" applyAlignment="1" quotePrefix="1">
      <alignment/>
    </xf>
    <xf numFmtId="0" fontId="1" fillId="0" borderId="0" xfId="0" applyFont="1" applyFill="1" applyBorder="1" applyAlignment="1">
      <alignment/>
    </xf>
    <xf numFmtId="170" fontId="0" fillId="0" borderId="0" xfId="0" applyNumberFormat="1" applyBorder="1" applyAlignment="1">
      <alignment/>
    </xf>
    <xf numFmtId="0" fontId="0" fillId="0" borderId="24" xfId="0" applyFont="1" applyFill="1" applyBorder="1" applyAlignment="1">
      <alignment/>
    </xf>
    <xf numFmtId="170" fontId="0" fillId="0" borderId="0" xfId="42" applyNumberFormat="1" applyFont="1" applyFill="1" applyBorder="1" applyAlignment="1" quotePrefix="1">
      <alignment/>
    </xf>
    <xf numFmtId="0" fontId="0" fillId="0" borderId="17" xfId="0" applyBorder="1" applyAlignment="1">
      <alignment vertical="justify"/>
    </xf>
    <xf numFmtId="49" fontId="0" fillId="0" borderId="0" xfId="0" applyNumberFormat="1" applyFont="1" applyFill="1" applyBorder="1" applyAlignment="1" quotePrefix="1">
      <alignment horizontal="left"/>
    </xf>
    <xf numFmtId="170" fontId="13" fillId="0" borderId="25" xfId="42" applyNumberFormat="1" applyFont="1" applyFill="1" applyBorder="1" applyAlignment="1">
      <alignment/>
    </xf>
    <xf numFmtId="0" fontId="17" fillId="0" borderId="0" xfId="0" applyFont="1" applyFill="1" applyBorder="1" applyAlignment="1">
      <alignment horizontal="left"/>
    </xf>
    <xf numFmtId="0" fontId="0" fillId="0" borderId="15" xfId="0" applyFont="1" applyFill="1" applyBorder="1" applyAlignment="1">
      <alignment/>
    </xf>
    <xf numFmtId="170" fontId="0" fillId="0" borderId="16" xfId="42" applyNumberFormat="1" applyFont="1" applyFill="1" applyBorder="1" applyAlignment="1">
      <alignment/>
    </xf>
    <xf numFmtId="170" fontId="13" fillId="0" borderId="16" xfId="42" applyNumberFormat="1" applyFont="1" applyFill="1" applyBorder="1" applyAlignment="1">
      <alignment/>
    </xf>
    <xf numFmtId="170" fontId="0" fillId="0" borderId="22" xfId="42" applyNumberFormat="1" applyFont="1" applyFill="1" applyBorder="1" applyAlignment="1">
      <alignment/>
    </xf>
    <xf numFmtId="170" fontId="0" fillId="0" borderId="0" xfId="0" applyNumberFormat="1" applyFont="1" applyAlignment="1">
      <alignment/>
    </xf>
    <xf numFmtId="170" fontId="0" fillId="0" borderId="17" xfId="42" applyNumberFormat="1" applyFont="1" applyFill="1" applyBorder="1" applyAlignment="1">
      <alignment/>
    </xf>
    <xf numFmtId="0" fontId="3" fillId="0" borderId="11" xfId="0" applyFont="1" applyBorder="1" applyAlignment="1" quotePrefix="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1" fillId="0" borderId="11" xfId="0" applyFont="1" applyBorder="1" applyAlignment="1" quotePrefix="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1" fillId="0" borderId="0" xfId="0" applyFont="1" applyBorder="1" applyAlignment="1" quotePrefix="1">
      <alignment horizontal="center"/>
    </xf>
    <xf numFmtId="0" fontId="1" fillId="0" borderId="14" xfId="0" applyFont="1" applyBorder="1" applyAlignment="1" quotePrefix="1">
      <alignment horizontal="center"/>
    </xf>
    <xf numFmtId="0" fontId="1" fillId="0" borderId="11" xfId="0" applyFont="1" applyBorder="1" applyAlignment="1">
      <alignment horizontal="center"/>
    </xf>
    <xf numFmtId="37" fontId="3" fillId="0" borderId="0" xfId="0" applyNumberFormat="1" applyFont="1" applyAlignment="1">
      <alignment/>
    </xf>
    <xf numFmtId="0" fontId="4" fillId="0" borderId="0" xfId="0" applyFont="1" applyAlignment="1">
      <alignment/>
    </xf>
    <xf numFmtId="0" fontId="3" fillId="0" borderId="0" xfId="0" applyFont="1" applyAlignment="1">
      <alignment/>
    </xf>
    <xf numFmtId="0" fontId="0" fillId="0" borderId="0" xfId="0" applyFont="1" applyBorder="1" applyAlignment="1">
      <alignment horizontal="center" wrapText="1"/>
    </xf>
    <xf numFmtId="0" fontId="1" fillId="0" borderId="0" xfId="0" applyFont="1" applyBorder="1" applyAlignment="1">
      <alignment horizontal="center" vertical="top"/>
    </xf>
    <xf numFmtId="0" fontId="0" fillId="0" borderId="0" xfId="0" applyFont="1" applyAlignment="1">
      <alignment horizontal="center" vertical="top"/>
    </xf>
    <xf numFmtId="0" fontId="1" fillId="0" borderId="0" xfId="0" applyFont="1" applyFill="1" applyAlignment="1">
      <alignment horizontal="center"/>
    </xf>
    <xf numFmtId="0" fontId="1" fillId="0" borderId="0" xfId="0" applyFont="1" applyAlignment="1">
      <alignment horizontal="center"/>
    </xf>
    <xf numFmtId="0" fontId="5" fillId="0" borderId="11" xfId="0" applyFont="1" applyBorder="1" applyAlignment="1" quotePrefix="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16" fillId="0" borderId="0" xfId="0" applyFont="1" applyBorder="1" applyAlignment="1" quotePrefix="1">
      <alignment horizontal="center"/>
    </xf>
    <xf numFmtId="0" fontId="16" fillId="0" borderId="0" xfId="0" applyFont="1" applyBorder="1" applyAlignment="1">
      <alignment horizontal="center"/>
    </xf>
    <xf numFmtId="0" fontId="16" fillId="0" borderId="14" xfId="0" applyFont="1" applyBorder="1" applyAlignment="1">
      <alignment horizontal="center"/>
    </xf>
    <xf numFmtId="0" fontId="18" fillId="0" borderId="0" xfId="0" applyFont="1" applyBorder="1" applyAlignment="1" quotePrefix="1">
      <alignment horizontal="center"/>
    </xf>
    <xf numFmtId="0" fontId="18" fillId="0" borderId="0" xfId="0" applyFont="1" applyBorder="1" applyAlignment="1">
      <alignment horizontal="center"/>
    </xf>
    <xf numFmtId="0" fontId="18" fillId="0" borderId="14" xfId="0" applyFont="1" applyBorder="1" applyAlignment="1">
      <alignment horizontal="center"/>
    </xf>
    <xf numFmtId="0" fontId="17" fillId="0" borderId="0" xfId="0" applyFont="1" applyBorder="1" applyAlignment="1">
      <alignment horizontal="left" wrapText="1"/>
    </xf>
    <xf numFmtId="0" fontId="17" fillId="0" borderId="0" xfId="0" applyFont="1" applyBorder="1" applyAlignment="1">
      <alignment wrapText="1"/>
    </xf>
    <xf numFmtId="0" fontId="17" fillId="0" borderId="14" xfId="0" applyFont="1" applyBorder="1" applyAlignment="1">
      <alignment wrapText="1"/>
    </xf>
    <xf numFmtId="0" fontId="16" fillId="0" borderId="14" xfId="0" applyFont="1" applyBorder="1" applyAlignment="1" quotePrefix="1">
      <alignment horizontal="center"/>
    </xf>
    <xf numFmtId="0" fontId="0" fillId="0" borderId="0" xfId="0" applyFont="1" applyBorder="1" applyAlignment="1">
      <alignment vertical="justify" wrapText="1"/>
    </xf>
    <xf numFmtId="0" fontId="0" fillId="0" borderId="0" xfId="0" applyBorder="1" applyAlignment="1">
      <alignment vertical="justify" wrapText="1"/>
    </xf>
    <xf numFmtId="0" fontId="0" fillId="0" borderId="0" xfId="0" applyBorder="1" applyAlignment="1">
      <alignment wrapText="1"/>
    </xf>
    <xf numFmtId="0" fontId="17" fillId="0" borderId="0" xfId="0" applyFont="1" applyAlignment="1">
      <alignment/>
    </xf>
    <xf numFmtId="0" fontId="16" fillId="0" borderId="11" xfId="0" applyFont="1" applyBorder="1" applyAlignment="1">
      <alignment horizontal="center"/>
    </xf>
    <xf numFmtId="0" fontId="18" fillId="0" borderId="11" xfId="0" applyFont="1" applyBorder="1" applyAlignment="1">
      <alignment horizontal="center"/>
    </xf>
    <xf numFmtId="0" fontId="16" fillId="0" borderId="0" xfId="0" applyFont="1" applyBorder="1" applyAlignment="1">
      <alignment horizontal="center" wrapText="1"/>
    </xf>
    <xf numFmtId="0" fontId="0" fillId="0" borderId="0" xfId="0" applyAlignment="1">
      <alignment horizontal="center" wrapText="1"/>
    </xf>
    <xf numFmtId="0" fontId="16" fillId="0" borderId="11" xfId="0" applyFont="1" applyBorder="1" applyAlignment="1" quotePrefix="1">
      <alignment horizontal="center"/>
    </xf>
    <xf numFmtId="0" fontId="0" fillId="0" borderId="11" xfId="0" applyFont="1" applyBorder="1" applyAlignment="1">
      <alignment vertical="justify" wrapText="1"/>
    </xf>
    <xf numFmtId="0" fontId="0" fillId="0" borderId="0" xfId="0" applyAlignment="1">
      <alignment vertical="justify" wrapText="1"/>
    </xf>
    <xf numFmtId="0" fontId="0" fillId="0" borderId="14" xfId="0" applyBorder="1" applyAlignment="1">
      <alignment vertical="justify" wrapText="1"/>
    </xf>
    <xf numFmtId="0" fontId="0" fillId="0" borderId="11" xfId="0" applyBorder="1" applyAlignment="1">
      <alignment vertical="justify" wrapText="1"/>
    </xf>
    <xf numFmtId="0" fontId="3" fillId="0" borderId="11" xfId="0" applyFont="1" applyBorder="1" applyAlignment="1">
      <alignment horizontal="center"/>
    </xf>
  </cellXfs>
  <cellStyles count="61">
    <cellStyle name="Normal" xfId="0"/>
    <cellStyle name="RowLevel_0" xfId="1"/>
    <cellStyle name="ColLevel_0" xfId="2"/>
    <cellStyle name="RowLevel_1" xfId="3"/>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ollowed Hyperlink" xfId="48"/>
    <cellStyle name="Good" xfId="49"/>
    <cellStyle name="Grey" xfId="50"/>
    <cellStyle name="Heading 1" xfId="51"/>
    <cellStyle name="Heading 2" xfId="52"/>
    <cellStyle name="Heading 3" xfId="53"/>
    <cellStyle name="Heading 4" xfId="54"/>
    <cellStyle name="Hyperlink" xfId="55"/>
    <cellStyle name="Input" xfId="56"/>
    <cellStyle name="Input [yellow]" xfId="57"/>
    <cellStyle name="Linked Cell" xfId="58"/>
    <cellStyle name="Neutral" xfId="59"/>
    <cellStyle name="New Times Roman" xfId="60"/>
    <cellStyle name="Normal - Style1" xfId="61"/>
    <cellStyle name="Note" xfId="62"/>
    <cellStyle name="Œ…‹æØ‚è [0.00]_laroux" xfId="63"/>
    <cellStyle name="Œ…‹æØ‚è_laroux" xfId="64"/>
    <cellStyle name="Output" xfId="65"/>
    <cellStyle name="Percent" xfId="66"/>
    <cellStyle name="Percent [2]" xfId="67"/>
    <cellStyle name="Table"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676275</xdr:colOff>
      <xdr:row>1</xdr:row>
      <xdr:rowOff>114300</xdr:rowOff>
    </xdr:from>
    <xdr:to>
      <xdr:col>3</xdr:col>
      <xdr:colOff>1543050</xdr:colOff>
      <xdr:row>5</xdr:row>
      <xdr:rowOff>66675</xdr:rowOff>
    </xdr:to>
    <xdr:pic>
      <xdr:nvPicPr>
        <xdr:cNvPr id="1" name="Picture 6" descr="WEC logo"/>
        <xdr:cNvPicPr preferRelativeResize="1">
          <a:picLocks noChangeAspect="1"/>
        </xdr:cNvPicPr>
      </xdr:nvPicPr>
      <xdr:blipFill>
        <a:blip r:embed="rId1"/>
        <a:stretch>
          <a:fillRect/>
        </a:stretch>
      </xdr:blipFill>
      <xdr:spPr>
        <a:xfrm>
          <a:off x="1219200" y="285750"/>
          <a:ext cx="8667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561975</xdr:colOff>
      <xdr:row>2</xdr:row>
      <xdr:rowOff>114300</xdr:rowOff>
    </xdr:from>
    <xdr:to>
      <xdr:col>3</xdr:col>
      <xdr:colOff>1428750</xdr:colOff>
      <xdr:row>6</xdr:row>
      <xdr:rowOff>0</xdr:rowOff>
    </xdr:to>
    <xdr:pic>
      <xdr:nvPicPr>
        <xdr:cNvPr id="1" name="Picture 10" descr="WEC logo"/>
        <xdr:cNvPicPr preferRelativeResize="1">
          <a:picLocks noChangeAspect="1"/>
        </xdr:cNvPicPr>
      </xdr:nvPicPr>
      <xdr:blipFill>
        <a:blip r:embed="rId1"/>
        <a:stretch>
          <a:fillRect/>
        </a:stretch>
      </xdr:blipFill>
      <xdr:spPr>
        <a:xfrm>
          <a:off x="1219200" y="457200"/>
          <a:ext cx="8667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781050</xdr:colOff>
      <xdr:row>0</xdr:row>
      <xdr:rowOff>0</xdr:rowOff>
    </xdr:from>
    <xdr:to>
      <xdr:col>1</xdr:col>
      <xdr:colOff>781050</xdr:colOff>
      <xdr:row>3</xdr:row>
      <xdr:rowOff>19050</xdr:rowOff>
    </xdr:to>
    <xdr:pic>
      <xdr:nvPicPr>
        <xdr:cNvPr id="1" name="Picture 1"/>
        <xdr:cNvPicPr preferRelativeResize="1">
          <a:picLocks noChangeAspect="1"/>
        </xdr:cNvPicPr>
      </xdr:nvPicPr>
      <xdr:blipFill>
        <a:blip r:embed="rId1"/>
        <a:stretch>
          <a:fillRect/>
        </a:stretch>
      </xdr:blipFill>
      <xdr:spPr>
        <a:xfrm>
          <a:off x="1047750" y="0"/>
          <a:ext cx="0" cy="533400"/>
        </a:xfrm>
        <a:prstGeom prst="rect">
          <a:avLst/>
        </a:prstGeom>
        <a:noFill/>
        <a:ln w="1" cmpd="sng">
          <a:noFill/>
        </a:ln>
      </xdr:spPr>
    </xdr:pic>
    <xdr:clientData/>
  </xdr:twoCellAnchor>
  <xdr:twoCellAnchor>
    <xdr:from>
      <xdr:col>4</xdr:col>
      <xdr:colOff>57150</xdr:colOff>
      <xdr:row>0</xdr:row>
      <xdr:rowOff>0</xdr:rowOff>
    </xdr:from>
    <xdr:to>
      <xdr:col>5</xdr:col>
      <xdr:colOff>514350</xdr:colOff>
      <xdr:row>0</xdr:row>
      <xdr:rowOff>0</xdr:rowOff>
    </xdr:to>
    <xdr:sp>
      <xdr:nvSpPr>
        <xdr:cNvPr id="2" name="Line 3"/>
        <xdr:cNvSpPr>
          <a:spLocks/>
        </xdr:cNvSpPr>
      </xdr:nvSpPr>
      <xdr:spPr>
        <a:xfrm flipH="1">
          <a:off x="3009900" y="0"/>
          <a:ext cx="5238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171450</xdr:colOff>
      <xdr:row>0</xdr:row>
      <xdr:rowOff>0</xdr:rowOff>
    </xdr:from>
    <xdr:to>
      <xdr:col>9</xdr:col>
      <xdr:colOff>590550</xdr:colOff>
      <xdr:row>0</xdr:row>
      <xdr:rowOff>0</xdr:rowOff>
    </xdr:to>
    <xdr:sp>
      <xdr:nvSpPr>
        <xdr:cNvPr id="3" name="Line 4"/>
        <xdr:cNvSpPr>
          <a:spLocks/>
        </xdr:cNvSpPr>
      </xdr:nvSpPr>
      <xdr:spPr>
        <a:xfrm flipV="1">
          <a:off x="4562475" y="0"/>
          <a:ext cx="4191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22</xdr:col>
      <xdr:colOff>66675</xdr:colOff>
      <xdr:row>0</xdr:row>
      <xdr:rowOff>0</xdr:rowOff>
    </xdr:from>
    <xdr:to>
      <xdr:col>22</xdr:col>
      <xdr:colOff>485775</xdr:colOff>
      <xdr:row>0</xdr:row>
      <xdr:rowOff>0</xdr:rowOff>
    </xdr:to>
    <xdr:sp>
      <xdr:nvSpPr>
        <xdr:cNvPr id="4" name="Line 16"/>
        <xdr:cNvSpPr>
          <a:spLocks/>
        </xdr:cNvSpPr>
      </xdr:nvSpPr>
      <xdr:spPr>
        <a:xfrm flipV="1">
          <a:off x="9344025" y="0"/>
          <a:ext cx="4191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13</xdr:col>
      <xdr:colOff>66675</xdr:colOff>
      <xdr:row>0</xdr:row>
      <xdr:rowOff>0</xdr:rowOff>
    </xdr:from>
    <xdr:to>
      <xdr:col>13</xdr:col>
      <xdr:colOff>723900</xdr:colOff>
      <xdr:row>0</xdr:row>
      <xdr:rowOff>0</xdr:rowOff>
    </xdr:to>
    <xdr:sp>
      <xdr:nvSpPr>
        <xdr:cNvPr id="5" name="Line 17"/>
        <xdr:cNvSpPr>
          <a:spLocks/>
        </xdr:cNvSpPr>
      </xdr:nvSpPr>
      <xdr:spPr>
        <a:xfrm flipV="1">
          <a:off x="5915025" y="0"/>
          <a:ext cx="6572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12</xdr:row>
      <xdr:rowOff>104775</xdr:rowOff>
    </xdr:from>
    <xdr:to>
      <xdr:col>5</xdr:col>
      <xdr:colOff>304800</xdr:colOff>
      <xdr:row>12</xdr:row>
      <xdr:rowOff>104775</xdr:rowOff>
    </xdr:to>
    <xdr:sp>
      <xdr:nvSpPr>
        <xdr:cNvPr id="6" name="Line 20"/>
        <xdr:cNvSpPr>
          <a:spLocks/>
        </xdr:cNvSpPr>
      </xdr:nvSpPr>
      <xdr:spPr>
        <a:xfrm flipV="1">
          <a:off x="2390775" y="2162175"/>
          <a:ext cx="93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11</xdr:col>
      <xdr:colOff>600075</xdr:colOff>
      <xdr:row>12</xdr:row>
      <xdr:rowOff>104775</xdr:rowOff>
    </xdr:from>
    <xdr:to>
      <xdr:col>16</xdr:col>
      <xdr:colOff>9525</xdr:colOff>
      <xdr:row>12</xdr:row>
      <xdr:rowOff>104775</xdr:rowOff>
    </xdr:to>
    <xdr:sp>
      <xdr:nvSpPr>
        <xdr:cNvPr id="7" name="Line 21"/>
        <xdr:cNvSpPr>
          <a:spLocks/>
        </xdr:cNvSpPr>
      </xdr:nvSpPr>
      <xdr:spPr>
        <a:xfrm>
          <a:off x="5695950" y="2162175"/>
          <a:ext cx="904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180975</xdr:colOff>
      <xdr:row>11</xdr:row>
      <xdr:rowOff>104775</xdr:rowOff>
    </xdr:from>
    <xdr:to>
      <xdr:col>9</xdr:col>
      <xdr:colOff>609600</xdr:colOff>
      <xdr:row>11</xdr:row>
      <xdr:rowOff>104775</xdr:rowOff>
    </xdr:to>
    <xdr:sp>
      <xdr:nvSpPr>
        <xdr:cNvPr id="8" name="Line 22"/>
        <xdr:cNvSpPr>
          <a:spLocks/>
        </xdr:cNvSpPr>
      </xdr:nvSpPr>
      <xdr:spPr>
        <a:xfrm>
          <a:off x="4572000" y="1990725"/>
          <a:ext cx="428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11</xdr:row>
      <xdr:rowOff>114300</xdr:rowOff>
    </xdr:from>
    <xdr:to>
      <xdr:col>5</xdr:col>
      <xdr:colOff>533400</xdr:colOff>
      <xdr:row>11</xdr:row>
      <xdr:rowOff>114300</xdr:rowOff>
    </xdr:to>
    <xdr:sp>
      <xdr:nvSpPr>
        <xdr:cNvPr id="9" name="Line 23"/>
        <xdr:cNvSpPr>
          <a:spLocks/>
        </xdr:cNvSpPr>
      </xdr:nvSpPr>
      <xdr:spPr>
        <a:xfrm>
          <a:off x="3048000" y="2000250"/>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1</xdr:col>
      <xdr:colOff>952500</xdr:colOff>
      <xdr:row>1</xdr:row>
      <xdr:rowOff>114300</xdr:rowOff>
    </xdr:from>
    <xdr:to>
      <xdr:col>1</xdr:col>
      <xdr:colOff>1819275</xdr:colOff>
      <xdr:row>5</xdr:row>
      <xdr:rowOff>66675</xdr:rowOff>
    </xdr:to>
    <xdr:pic>
      <xdr:nvPicPr>
        <xdr:cNvPr id="10" name="Picture 24" descr="WEC logo"/>
        <xdr:cNvPicPr preferRelativeResize="1">
          <a:picLocks noChangeAspect="1"/>
        </xdr:cNvPicPr>
      </xdr:nvPicPr>
      <xdr:blipFill>
        <a:blip r:embed="rId2"/>
        <a:stretch>
          <a:fillRect/>
        </a:stretch>
      </xdr:blipFill>
      <xdr:spPr>
        <a:xfrm>
          <a:off x="1219200" y="285750"/>
          <a:ext cx="8667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1</xdr:row>
      <xdr:rowOff>28575</xdr:rowOff>
    </xdr:from>
    <xdr:to>
      <xdr:col>4</xdr:col>
      <xdr:colOff>152400</xdr:colOff>
      <xdr:row>4</xdr:row>
      <xdr:rowOff>142875</xdr:rowOff>
    </xdr:to>
    <xdr:pic>
      <xdr:nvPicPr>
        <xdr:cNvPr id="1" name="Picture 6" descr="WEC logo"/>
        <xdr:cNvPicPr preferRelativeResize="1">
          <a:picLocks noChangeAspect="1"/>
        </xdr:cNvPicPr>
      </xdr:nvPicPr>
      <xdr:blipFill>
        <a:blip r:embed="rId1"/>
        <a:stretch>
          <a:fillRect/>
        </a:stretch>
      </xdr:blipFill>
      <xdr:spPr>
        <a:xfrm>
          <a:off x="809625" y="190500"/>
          <a:ext cx="8667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1380">
      <selection activeCell="A1" sqref="A1"/>
    </sheetView>
  </sheetViews>
  <sheetFormatPr defaultColWidth="9.332031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1380">
      <selection activeCell="A1" sqref="A1"/>
    </sheetView>
  </sheetViews>
  <sheetFormatPr defaultColWidth="9.332031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Z68"/>
  <sheetViews>
    <sheetView zoomScale="75" zoomScaleNormal="75" zoomScalePageLayoutView="0" workbookViewId="0" topLeftCell="A1">
      <selection activeCell="C47" sqref="C47"/>
    </sheetView>
  </sheetViews>
  <sheetFormatPr defaultColWidth="9.33203125" defaultRowHeight="13.5" customHeight="1"/>
  <cols>
    <col min="1" max="1" width="3.83203125" style="29" customWidth="1"/>
    <col min="2" max="2" width="3.83203125" style="5" customWidth="1"/>
    <col min="3" max="3" width="1.83203125" style="5" customWidth="1"/>
    <col min="4" max="4" width="50.83203125" style="5" customWidth="1"/>
    <col min="5" max="5" width="17.16015625" style="43" customWidth="1"/>
    <col min="6" max="6" width="1.5" style="5" customWidth="1"/>
    <col min="7" max="7" width="20.66015625" style="62" customWidth="1"/>
    <col min="8" max="8" width="2.16015625" style="7" customWidth="1"/>
    <col min="9" max="9" width="16.5" style="43" customWidth="1"/>
    <col min="10" max="10" width="2.16015625" style="7" customWidth="1"/>
    <col min="11" max="11" width="20.5" style="62" customWidth="1"/>
    <col min="12" max="12" width="2.83203125" style="7" customWidth="1"/>
    <col min="13" max="13" width="1.5" style="5" customWidth="1"/>
    <col min="14" max="14" width="1.83203125" style="5" customWidth="1"/>
    <col min="15" max="15" width="9.33203125" style="5" hidden="1" customWidth="1"/>
    <col min="16" max="16" width="0" style="5" hidden="1" customWidth="1"/>
    <col min="17" max="16384" width="9.33203125" style="5" customWidth="1"/>
  </cols>
  <sheetData>
    <row r="1" spans="1:14" ht="13.5" customHeight="1">
      <c r="A1" s="27"/>
      <c r="B1" s="3"/>
      <c r="C1" s="3"/>
      <c r="D1" s="3"/>
      <c r="E1" s="40"/>
      <c r="F1" s="3"/>
      <c r="G1" s="83"/>
      <c r="H1" s="3"/>
      <c r="I1" s="40"/>
      <c r="J1" s="3"/>
      <c r="K1" s="83"/>
      <c r="L1" s="3"/>
      <c r="M1" s="3"/>
      <c r="N1" s="4"/>
    </row>
    <row r="2" spans="1:14" ht="13.5" customHeight="1">
      <c r="A2" s="14"/>
      <c r="B2" s="7"/>
      <c r="C2" s="7"/>
      <c r="D2" s="7"/>
      <c r="E2" s="39"/>
      <c r="F2" s="7"/>
      <c r="G2" s="84"/>
      <c r="I2" s="39"/>
      <c r="K2" s="84"/>
      <c r="M2" s="7"/>
      <c r="N2" s="8"/>
    </row>
    <row r="3" spans="1:14" ht="13.5" customHeight="1">
      <c r="A3" s="14"/>
      <c r="B3" s="7"/>
      <c r="C3" s="7"/>
      <c r="D3" s="7"/>
      <c r="E3" s="39"/>
      <c r="F3" s="7"/>
      <c r="G3" s="84"/>
      <c r="I3" s="39"/>
      <c r="K3" s="84"/>
      <c r="M3" s="7"/>
      <c r="N3" s="8"/>
    </row>
    <row r="4" spans="1:14" s="32" customFormat="1" ht="13.5" customHeight="1">
      <c r="A4" s="215" t="s">
        <v>10</v>
      </c>
      <c r="B4" s="216"/>
      <c r="C4" s="216"/>
      <c r="D4" s="216"/>
      <c r="E4" s="216"/>
      <c r="F4" s="216"/>
      <c r="G4" s="216"/>
      <c r="H4" s="216"/>
      <c r="I4" s="216"/>
      <c r="J4" s="216"/>
      <c r="K4" s="216"/>
      <c r="L4" s="216"/>
      <c r="M4" s="216"/>
      <c r="N4" s="217"/>
    </row>
    <row r="5" spans="1:14" ht="13.5" customHeight="1">
      <c r="A5" s="218" t="s">
        <v>11</v>
      </c>
      <c r="B5" s="219"/>
      <c r="C5" s="219"/>
      <c r="D5" s="219"/>
      <c r="E5" s="219"/>
      <c r="F5" s="219"/>
      <c r="G5" s="219"/>
      <c r="H5" s="219"/>
      <c r="I5" s="219"/>
      <c r="J5" s="219"/>
      <c r="K5" s="219"/>
      <c r="L5" s="219"/>
      <c r="M5" s="219"/>
      <c r="N5" s="220"/>
    </row>
    <row r="6" spans="1:14" ht="13.5" customHeight="1">
      <c r="A6" s="218" t="s">
        <v>0</v>
      </c>
      <c r="B6" s="221"/>
      <c r="C6" s="221"/>
      <c r="D6" s="221"/>
      <c r="E6" s="221"/>
      <c r="F6" s="221"/>
      <c r="G6" s="221"/>
      <c r="H6" s="221"/>
      <c r="I6" s="221"/>
      <c r="J6" s="221"/>
      <c r="K6" s="221"/>
      <c r="L6" s="221"/>
      <c r="M6" s="221"/>
      <c r="N6" s="222"/>
    </row>
    <row r="7" spans="1:14" ht="13.5" customHeight="1">
      <c r="A7" s="223" t="s">
        <v>9</v>
      </c>
      <c r="B7" s="219"/>
      <c r="C7" s="219"/>
      <c r="D7" s="219"/>
      <c r="E7" s="219"/>
      <c r="F7" s="219"/>
      <c r="G7" s="219"/>
      <c r="H7" s="219"/>
      <c r="I7" s="219"/>
      <c r="J7" s="219"/>
      <c r="K7" s="219"/>
      <c r="L7" s="219"/>
      <c r="M7" s="219"/>
      <c r="N7" s="220"/>
    </row>
    <row r="8" spans="1:14" ht="13.5" customHeight="1">
      <c r="A8" s="11"/>
      <c r="B8" s="9"/>
      <c r="C8" s="9"/>
      <c r="D8" s="9"/>
      <c r="E8" s="41"/>
      <c r="F8" s="9"/>
      <c r="G8" s="77"/>
      <c r="H8" s="9"/>
      <c r="I8" s="41"/>
      <c r="J8" s="9"/>
      <c r="K8" s="77"/>
      <c r="L8" s="9"/>
      <c r="M8" s="9"/>
      <c r="N8" s="10"/>
    </row>
    <row r="9" spans="1:14" ht="13.5" customHeight="1">
      <c r="A9" s="11"/>
      <c r="B9" s="9"/>
      <c r="C9" s="9"/>
      <c r="D9" s="9"/>
      <c r="E9" s="41"/>
      <c r="F9" s="9"/>
      <c r="G9" s="77"/>
      <c r="H9" s="9"/>
      <c r="I9" s="41"/>
      <c r="J9" s="9"/>
      <c r="K9" s="77"/>
      <c r="L9" s="9"/>
      <c r="M9" s="9"/>
      <c r="N9" s="10"/>
    </row>
    <row r="10" spans="1:14" ht="13.5" customHeight="1">
      <c r="A10" s="223" t="s">
        <v>134</v>
      </c>
      <c r="B10" s="219"/>
      <c r="C10" s="219"/>
      <c r="D10" s="219"/>
      <c r="E10" s="219"/>
      <c r="F10" s="219"/>
      <c r="G10" s="219"/>
      <c r="H10" s="219"/>
      <c r="I10" s="219"/>
      <c r="J10" s="219"/>
      <c r="K10" s="219"/>
      <c r="L10" s="219"/>
      <c r="M10" s="219"/>
      <c r="N10" s="220"/>
    </row>
    <row r="11" spans="1:14" ht="13.5" customHeight="1">
      <c r="A11" s="218" t="s">
        <v>122</v>
      </c>
      <c r="B11" s="219"/>
      <c r="C11" s="219"/>
      <c r="D11" s="219"/>
      <c r="E11" s="219"/>
      <c r="F11" s="219"/>
      <c r="G11" s="219"/>
      <c r="H11" s="219"/>
      <c r="I11" s="219"/>
      <c r="J11" s="219"/>
      <c r="K11" s="219"/>
      <c r="L11" s="219"/>
      <c r="M11" s="219"/>
      <c r="N11" s="220"/>
    </row>
    <row r="12" spans="1:14" ht="13.5" customHeight="1">
      <c r="A12" s="232" t="s">
        <v>4</v>
      </c>
      <c r="B12" s="233"/>
      <c r="C12" s="233"/>
      <c r="D12" s="233"/>
      <c r="E12" s="233"/>
      <c r="F12" s="233"/>
      <c r="G12" s="233"/>
      <c r="H12" s="233"/>
      <c r="I12" s="233"/>
      <c r="J12" s="233"/>
      <c r="K12" s="233"/>
      <c r="L12" s="233"/>
      <c r="M12" s="233"/>
      <c r="N12" s="234"/>
    </row>
    <row r="13" spans="1:14" ht="13.5" customHeight="1">
      <c r="A13" s="35"/>
      <c r="B13" s="36"/>
      <c r="C13" s="36"/>
      <c r="D13" s="36"/>
      <c r="E13" s="42"/>
      <c r="F13" s="36"/>
      <c r="G13" s="78"/>
      <c r="H13" s="36"/>
      <c r="I13" s="42"/>
      <c r="J13" s="36"/>
      <c r="K13" s="78"/>
      <c r="L13" s="36"/>
      <c r="M13" s="36"/>
      <c r="N13" s="37"/>
    </row>
    <row r="14" spans="1:14" ht="13.5" customHeight="1">
      <c r="A14" s="1"/>
      <c r="B14" s="13"/>
      <c r="C14" s="9"/>
      <c r="D14" s="9"/>
      <c r="L14" s="9"/>
      <c r="M14" s="9"/>
      <c r="N14" s="10"/>
    </row>
    <row r="15" spans="1:14" ht="13.5" customHeight="1">
      <c r="A15" s="1"/>
      <c r="B15" s="13"/>
      <c r="C15" s="9"/>
      <c r="D15" s="9"/>
      <c r="E15" s="230" t="s">
        <v>60</v>
      </c>
      <c r="F15" s="231"/>
      <c r="G15" s="231"/>
      <c r="H15" s="9"/>
      <c r="I15" s="228" t="s">
        <v>66</v>
      </c>
      <c r="J15" s="229"/>
      <c r="K15" s="229"/>
      <c r="L15" s="33"/>
      <c r="M15" s="33"/>
      <c r="N15" s="10"/>
    </row>
    <row r="16" spans="1:14" ht="13.5" customHeight="1">
      <c r="A16" s="14"/>
      <c r="B16" s="7"/>
      <c r="C16" s="7"/>
      <c r="D16" s="7"/>
      <c r="G16" s="79"/>
      <c r="K16" s="79"/>
      <c r="L16" s="9"/>
      <c r="N16" s="8"/>
    </row>
    <row r="17" spans="1:14" ht="13.5" customHeight="1">
      <c r="A17" s="14"/>
      <c r="B17" s="7"/>
      <c r="C17" s="7"/>
      <c r="D17" s="7"/>
      <c r="F17" s="33"/>
      <c r="G17" s="79" t="s">
        <v>14</v>
      </c>
      <c r="H17" s="15"/>
      <c r="J17" s="15"/>
      <c r="K17" s="79" t="s">
        <v>14</v>
      </c>
      <c r="L17" s="15"/>
      <c r="N17" s="8"/>
    </row>
    <row r="18" spans="1:14" s="18" customFormat="1" ht="13.5" customHeight="1">
      <c r="A18" s="1"/>
      <c r="B18" s="16"/>
      <c r="C18" s="16"/>
      <c r="D18" s="16"/>
      <c r="E18" s="51" t="s">
        <v>6</v>
      </c>
      <c r="F18" s="9"/>
      <c r="G18" s="79" t="s">
        <v>7</v>
      </c>
      <c r="H18" s="15"/>
      <c r="I18" s="44" t="s">
        <v>6</v>
      </c>
      <c r="J18" s="9"/>
      <c r="K18" s="79" t="s">
        <v>7</v>
      </c>
      <c r="L18" s="9"/>
      <c r="M18" s="5"/>
      <c r="N18" s="17"/>
    </row>
    <row r="19" spans="1:14" s="18" customFormat="1" ht="13.5" customHeight="1">
      <c r="A19" s="1"/>
      <c r="B19" s="16"/>
      <c r="C19" s="16"/>
      <c r="D19" s="16"/>
      <c r="E19" s="41" t="s">
        <v>7</v>
      </c>
      <c r="F19" s="9"/>
      <c r="G19" s="79" t="s">
        <v>61</v>
      </c>
      <c r="H19" s="15"/>
      <c r="I19" s="44" t="s">
        <v>13</v>
      </c>
      <c r="J19" s="9"/>
      <c r="K19" s="79" t="s">
        <v>61</v>
      </c>
      <c r="L19" s="9"/>
      <c r="M19" s="5"/>
      <c r="N19" s="17"/>
    </row>
    <row r="20" spans="1:14" ht="13.5" customHeight="1">
      <c r="A20" s="14"/>
      <c r="B20" s="7"/>
      <c r="C20" s="7"/>
      <c r="D20" s="7"/>
      <c r="E20" s="41" t="s">
        <v>8</v>
      </c>
      <c r="F20" s="9"/>
      <c r="G20" s="77" t="s">
        <v>8</v>
      </c>
      <c r="H20" s="9"/>
      <c r="I20" s="41" t="s">
        <v>19</v>
      </c>
      <c r="J20" s="15"/>
      <c r="K20" s="77" t="s">
        <v>19</v>
      </c>
      <c r="L20" s="19"/>
      <c r="N20" s="8"/>
    </row>
    <row r="21" spans="1:14" ht="13.5" customHeight="1">
      <c r="A21" s="14"/>
      <c r="B21" s="7"/>
      <c r="C21" s="7"/>
      <c r="D21" s="7"/>
      <c r="E21" s="45">
        <v>39568</v>
      </c>
      <c r="F21" s="19"/>
      <c r="G21" s="80">
        <v>39202</v>
      </c>
      <c r="H21" s="19"/>
      <c r="I21" s="45">
        <v>39568</v>
      </c>
      <c r="J21" s="19"/>
      <c r="K21" s="80">
        <v>39202</v>
      </c>
      <c r="L21" s="19"/>
      <c r="N21" s="8"/>
    </row>
    <row r="22" spans="1:14" ht="13.5" customHeight="1">
      <c r="A22" s="14"/>
      <c r="B22" s="7"/>
      <c r="C22" s="7"/>
      <c r="D22" s="7"/>
      <c r="E22" s="41" t="s">
        <v>1</v>
      </c>
      <c r="F22" s="9"/>
      <c r="G22" s="77" t="s">
        <v>1</v>
      </c>
      <c r="H22" s="9"/>
      <c r="I22" s="41" t="s">
        <v>1</v>
      </c>
      <c r="J22" s="15"/>
      <c r="K22" s="79" t="s">
        <v>1</v>
      </c>
      <c r="L22" s="9"/>
      <c r="N22" s="8"/>
    </row>
    <row r="23" spans="1:14" ht="13.5" customHeight="1">
      <c r="A23" s="14"/>
      <c r="B23" s="7"/>
      <c r="C23" s="7"/>
      <c r="D23" s="7"/>
      <c r="E23" s="41"/>
      <c r="F23" s="9"/>
      <c r="G23" s="77"/>
      <c r="H23" s="9"/>
      <c r="I23" s="41"/>
      <c r="J23" s="15"/>
      <c r="K23" s="79"/>
      <c r="L23" s="9"/>
      <c r="N23" s="8"/>
    </row>
    <row r="24" spans="1:14" ht="13.5" customHeight="1">
      <c r="A24" s="14"/>
      <c r="B24" s="7"/>
      <c r="C24" s="201" t="s">
        <v>112</v>
      </c>
      <c r="D24" s="39"/>
      <c r="E24" s="41"/>
      <c r="F24" s="9"/>
      <c r="G24" s="77"/>
      <c r="H24" s="9"/>
      <c r="J24" s="15"/>
      <c r="L24" s="9"/>
      <c r="N24" s="8"/>
    </row>
    <row r="25" spans="1:14" ht="13.5" customHeight="1">
      <c r="A25" s="14"/>
      <c r="B25" s="7"/>
      <c r="C25" s="7"/>
      <c r="D25" s="7"/>
      <c r="E25" s="41"/>
      <c r="F25" s="9"/>
      <c r="G25" s="77"/>
      <c r="H25" s="9"/>
      <c r="J25" s="15"/>
      <c r="L25" s="9"/>
      <c r="N25" s="8"/>
    </row>
    <row r="26" spans="1:26" ht="13.5" customHeight="1" thickBot="1">
      <c r="A26" s="14"/>
      <c r="B26" s="20"/>
      <c r="C26" s="7" t="s">
        <v>15</v>
      </c>
      <c r="D26" s="7"/>
      <c r="E26" s="214">
        <v>8844</v>
      </c>
      <c r="F26" s="21"/>
      <c r="G26" s="212">
        <v>9116</v>
      </c>
      <c r="H26" s="21"/>
      <c r="I26" s="214">
        <v>18327</v>
      </c>
      <c r="J26" s="21"/>
      <c r="K26" s="148">
        <v>19107</v>
      </c>
      <c r="L26" s="21"/>
      <c r="N26" s="8"/>
      <c r="O26" s="5">
        <v>9483</v>
      </c>
      <c r="P26" s="213">
        <f>+I26-O26</f>
        <v>8844</v>
      </c>
      <c r="U26" s="46"/>
      <c r="W26" s="213"/>
      <c r="X26" s="213"/>
      <c r="Z26" s="213"/>
    </row>
    <row r="27" spans="1:23" ht="13.5" customHeight="1">
      <c r="A27" s="14"/>
      <c r="B27" s="20"/>
      <c r="C27" s="7"/>
      <c r="D27" s="7"/>
      <c r="E27" s="46"/>
      <c r="F27" s="21"/>
      <c r="G27" s="81"/>
      <c r="H27" s="21"/>
      <c r="J27" s="21"/>
      <c r="K27" s="81"/>
      <c r="L27" s="21"/>
      <c r="N27" s="8"/>
      <c r="U27" s="39"/>
      <c r="W27" s="213"/>
    </row>
    <row r="28" spans="1:23" ht="13.5" customHeight="1">
      <c r="A28" s="14"/>
      <c r="B28" s="20"/>
      <c r="C28" s="7" t="s">
        <v>139</v>
      </c>
      <c r="D28" s="7"/>
      <c r="E28" s="46">
        <v>-840</v>
      </c>
      <c r="F28" s="46"/>
      <c r="G28" s="46">
        <v>32</v>
      </c>
      <c r="H28" s="46"/>
      <c r="I28" s="46">
        <v>-598</v>
      </c>
      <c r="J28" s="46"/>
      <c r="K28" s="46">
        <v>1365</v>
      </c>
      <c r="L28" s="21"/>
      <c r="N28" s="8"/>
      <c r="O28" s="5">
        <v>242</v>
      </c>
      <c r="P28" s="213">
        <f>+I28-O28</f>
        <v>-840</v>
      </c>
      <c r="U28" s="46"/>
      <c r="W28" s="213"/>
    </row>
    <row r="29" spans="1:23" ht="13.5" customHeight="1">
      <c r="A29" s="14"/>
      <c r="B29" s="7"/>
      <c r="C29" s="7"/>
      <c r="D29" s="7"/>
      <c r="E29" s="46"/>
      <c r="F29" s="21"/>
      <c r="G29" s="46"/>
      <c r="H29" s="21"/>
      <c r="I29" s="39"/>
      <c r="J29" s="21"/>
      <c r="K29" s="39"/>
      <c r="L29" s="21"/>
      <c r="N29" s="8"/>
      <c r="U29" s="39"/>
      <c r="W29" s="213"/>
    </row>
    <row r="30" spans="1:23" ht="13.5" customHeight="1">
      <c r="A30" s="14"/>
      <c r="B30" s="20"/>
      <c r="C30" s="7" t="s">
        <v>101</v>
      </c>
      <c r="D30" s="7"/>
      <c r="E30" s="46">
        <v>-39</v>
      </c>
      <c r="F30" s="21"/>
      <c r="G30" s="46">
        <v>-84</v>
      </c>
      <c r="H30" s="21"/>
      <c r="I30" s="46">
        <v>-70</v>
      </c>
      <c r="J30" s="21"/>
      <c r="K30" s="46">
        <v>-105</v>
      </c>
      <c r="L30" s="21"/>
      <c r="N30" s="8"/>
      <c r="O30" s="5">
        <v>-31</v>
      </c>
      <c r="P30" s="213">
        <f>+I30-O30</f>
        <v>-39</v>
      </c>
      <c r="U30" s="46"/>
      <c r="W30" s="213"/>
    </row>
    <row r="31" spans="1:23" ht="13.5" customHeight="1">
      <c r="A31" s="14"/>
      <c r="B31" s="20"/>
      <c r="C31" s="39" t="s">
        <v>32</v>
      </c>
      <c r="D31" s="7"/>
      <c r="E31" s="46">
        <v>64</v>
      </c>
      <c r="F31" s="46"/>
      <c r="G31" s="46">
        <v>81</v>
      </c>
      <c r="H31" s="46"/>
      <c r="I31" s="46">
        <v>108</v>
      </c>
      <c r="J31" s="46"/>
      <c r="K31" s="46">
        <v>152</v>
      </c>
      <c r="L31" s="21"/>
      <c r="N31" s="8"/>
      <c r="O31" s="5">
        <v>44</v>
      </c>
      <c r="P31" s="213">
        <f>+I31-O31</f>
        <v>64</v>
      </c>
      <c r="U31" s="46"/>
      <c r="W31" s="213"/>
    </row>
    <row r="32" spans="1:23" ht="13.5" customHeight="1">
      <c r="A32" s="14"/>
      <c r="B32" s="7"/>
      <c r="C32" s="7"/>
      <c r="D32" s="7"/>
      <c r="E32" s="46"/>
      <c r="F32" s="21"/>
      <c r="G32" s="82"/>
      <c r="H32" s="21"/>
      <c r="I32" s="46"/>
      <c r="J32" s="21"/>
      <c r="K32" s="82"/>
      <c r="L32" s="21"/>
      <c r="N32" s="8"/>
      <c r="U32" s="46"/>
      <c r="W32" s="213"/>
    </row>
    <row r="33" spans="1:23" ht="13.5" customHeight="1">
      <c r="A33" s="14"/>
      <c r="B33" s="20"/>
      <c r="C33" s="12" t="s">
        <v>141</v>
      </c>
      <c r="D33" s="7"/>
      <c r="E33" s="99">
        <f>E28+E30+E31</f>
        <v>-815</v>
      </c>
      <c r="F33" s="21"/>
      <c r="G33" s="207">
        <f>G28+G30+G31</f>
        <v>29</v>
      </c>
      <c r="H33" s="21"/>
      <c r="I33" s="99">
        <f>I28+I30+I31</f>
        <v>-560</v>
      </c>
      <c r="J33" s="21"/>
      <c r="K33" s="207">
        <f>K28+K30+K31</f>
        <v>1412</v>
      </c>
      <c r="L33" s="21"/>
      <c r="N33" s="8"/>
      <c r="O33" s="5">
        <v>255</v>
      </c>
      <c r="P33" s="213">
        <f>+I33-O33</f>
        <v>-815</v>
      </c>
      <c r="U33" s="46"/>
      <c r="W33" s="213"/>
    </row>
    <row r="34" spans="1:23" ht="13.5" customHeight="1">
      <c r="A34" s="14"/>
      <c r="B34" s="7"/>
      <c r="C34" s="7"/>
      <c r="D34" s="7"/>
      <c r="E34" s="46"/>
      <c r="F34" s="21"/>
      <c r="G34" s="81"/>
      <c r="H34" s="21"/>
      <c r="J34" s="21"/>
      <c r="K34" s="81"/>
      <c r="L34" s="21"/>
      <c r="N34" s="8"/>
      <c r="U34" s="39"/>
      <c r="W34" s="213"/>
    </row>
    <row r="35" spans="1:23" s="43" customFormat="1" ht="13.5" customHeight="1">
      <c r="A35" s="53"/>
      <c r="B35" s="56"/>
      <c r="C35" s="39" t="s">
        <v>20</v>
      </c>
      <c r="D35" s="39"/>
      <c r="E35" s="46">
        <v>0</v>
      </c>
      <c r="F35" s="47"/>
      <c r="G35" s="81">
        <v>0</v>
      </c>
      <c r="H35" s="47"/>
      <c r="I35" s="46">
        <v>0</v>
      </c>
      <c r="J35" s="46"/>
      <c r="K35" s="81">
        <v>0</v>
      </c>
      <c r="L35" s="46"/>
      <c r="N35" s="50"/>
      <c r="O35" s="43">
        <v>0</v>
      </c>
      <c r="P35" s="213">
        <f>+I35-O35</f>
        <v>0</v>
      </c>
      <c r="U35" s="46"/>
      <c r="W35" s="213"/>
    </row>
    <row r="36" spans="1:23" ht="13.5" customHeight="1">
      <c r="A36" s="14"/>
      <c r="B36" s="7"/>
      <c r="C36" s="7"/>
      <c r="D36" s="7"/>
      <c r="E36" s="46"/>
      <c r="F36" s="21"/>
      <c r="G36" s="82"/>
      <c r="H36" s="21"/>
      <c r="I36" s="39"/>
      <c r="J36" s="21"/>
      <c r="K36" s="82"/>
      <c r="L36" s="21"/>
      <c r="N36" s="8"/>
      <c r="U36" s="39"/>
      <c r="W36" s="213"/>
    </row>
    <row r="37" spans="1:23" ht="13.5" customHeight="1" thickBot="1">
      <c r="A37" s="14"/>
      <c r="B37" s="20"/>
      <c r="C37" s="12" t="s">
        <v>142</v>
      </c>
      <c r="D37" s="7"/>
      <c r="E37" s="210">
        <f>E33+E35</f>
        <v>-815</v>
      </c>
      <c r="F37" s="21"/>
      <c r="G37" s="211">
        <f>G33+G35</f>
        <v>29</v>
      </c>
      <c r="H37" s="21"/>
      <c r="I37" s="210">
        <f>I33+I35</f>
        <v>-560</v>
      </c>
      <c r="J37" s="21"/>
      <c r="K37" s="211">
        <f>K33+K35</f>
        <v>1412</v>
      </c>
      <c r="L37" s="21"/>
      <c r="N37" s="8"/>
      <c r="O37" s="5">
        <v>255</v>
      </c>
      <c r="P37" s="213">
        <f>+I37-O37</f>
        <v>-815</v>
      </c>
      <c r="U37" s="46"/>
      <c r="W37" s="213"/>
    </row>
    <row r="38" spans="1:23" ht="13.5" customHeight="1" thickTop="1">
      <c r="A38" s="14"/>
      <c r="B38" s="20"/>
      <c r="C38" s="12"/>
      <c r="D38" s="7"/>
      <c r="E38" s="46"/>
      <c r="F38" s="21"/>
      <c r="G38" s="81"/>
      <c r="H38" s="21"/>
      <c r="I38" s="46"/>
      <c r="J38" s="21"/>
      <c r="K38" s="81"/>
      <c r="L38" s="21"/>
      <c r="N38" s="8"/>
      <c r="U38" s="46"/>
      <c r="W38" s="213"/>
    </row>
    <row r="39" spans="1:23" ht="13.5" customHeight="1">
      <c r="A39" s="14"/>
      <c r="B39" s="20"/>
      <c r="C39" s="7" t="s">
        <v>68</v>
      </c>
      <c r="D39" s="7"/>
      <c r="E39" s="46"/>
      <c r="F39" s="21"/>
      <c r="G39" s="81"/>
      <c r="H39" s="21"/>
      <c r="I39" s="46"/>
      <c r="J39" s="21"/>
      <c r="K39" s="81"/>
      <c r="L39" s="21"/>
      <c r="N39" s="8"/>
      <c r="U39" s="46"/>
      <c r="W39" s="213"/>
    </row>
    <row r="40" spans="1:23" ht="13.5" customHeight="1">
      <c r="A40" s="14"/>
      <c r="B40" s="20"/>
      <c r="C40" s="12" t="s">
        <v>69</v>
      </c>
      <c r="D40" s="7"/>
      <c r="E40" s="46">
        <v>-813</v>
      </c>
      <c r="F40" s="21"/>
      <c r="G40" s="46">
        <v>106</v>
      </c>
      <c r="H40" s="21"/>
      <c r="I40" s="46">
        <v>-573</v>
      </c>
      <c r="J40" s="21"/>
      <c r="K40" s="46">
        <v>1418</v>
      </c>
      <c r="L40" s="21"/>
      <c r="N40" s="8"/>
      <c r="O40" s="5">
        <v>240</v>
      </c>
      <c r="P40" s="213">
        <f>+I40-O40</f>
        <v>-813</v>
      </c>
      <c r="U40" s="46"/>
      <c r="W40" s="213"/>
    </row>
    <row r="41" spans="1:23" ht="13.5" customHeight="1">
      <c r="A41" s="14"/>
      <c r="B41" s="20"/>
      <c r="C41" s="55" t="s">
        <v>2</v>
      </c>
      <c r="D41" s="7"/>
      <c r="E41" s="46">
        <v>-2</v>
      </c>
      <c r="F41" s="21"/>
      <c r="G41" s="46">
        <v>-77</v>
      </c>
      <c r="H41" s="21"/>
      <c r="I41" s="46">
        <v>13</v>
      </c>
      <c r="J41" s="21"/>
      <c r="K41" s="46">
        <v>-6</v>
      </c>
      <c r="L41" s="21"/>
      <c r="N41" s="8"/>
      <c r="O41" s="5">
        <v>15</v>
      </c>
      <c r="P41" s="213">
        <f>+I41-O41</f>
        <v>-2</v>
      </c>
      <c r="U41" s="46"/>
      <c r="W41" s="213"/>
    </row>
    <row r="42" spans="1:23" ht="13.5" customHeight="1">
      <c r="A42" s="14"/>
      <c r="B42" s="7"/>
      <c r="C42" s="7"/>
      <c r="D42" s="7"/>
      <c r="E42" s="46"/>
      <c r="F42" s="21"/>
      <c r="G42" s="81"/>
      <c r="H42" s="21"/>
      <c r="I42" s="209"/>
      <c r="J42" s="21"/>
      <c r="K42" s="81"/>
      <c r="L42" s="21"/>
      <c r="N42" s="8"/>
      <c r="U42" s="39"/>
      <c r="W42" s="213"/>
    </row>
    <row r="43" spans="1:23" ht="13.5" customHeight="1" thickBot="1">
      <c r="A43" s="14"/>
      <c r="B43" s="20"/>
      <c r="C43" s="12" t="s">
        <v>142</v>
      </c>
      <c r="D43" s="7"/>
      <c r="E43" s="210">
        <f>E40+E41</f>
        <v>-815</v>
      </c>
      <c r="F43" s="21"/>
      <c r="G43" s="211">
        <f>SUM(G40:G42)</f>
        <v>29</v>
      </c>
      <c r="H43" s="21"/>
      <c r="I43" s="210">
        <f>I40+I41</f>
        <v>-560</v>
      </c>
      <c r="J43" s="21"/>
      <c r="K43" s="211">
        <f>SUM(K40:K42)</f>
        <v>1412</v>
      </c>
      <c r="L43" s="21"/>
      <c r="N43" s="8"/>
      <c r="O43" s="5">
        <v>255</v>
      </c>
      <c r="P43" s="213">
        <f>+I43-O43</f>
        <v>-815</v>
      </c>
      <c r="U43" s="46"/>
      <c r="W43" s="213"/>
    </row>
    <row r="44" spans="1:23" ht="13.5" customHeight="1" thickTop="1">
      <c r="A44" s="14"/>
      <c r="B44" s="20"/>
      <c r="C44" s="39"/>
      <c r="D44" s="7"/>
      <c r="E44" s="46"/>
      <c r="F44" s="21"/>
      <c r="G44" s="81"/>
      <c r="H44" s="21"/>
      <c r="I44" s="46"/>
      <c r="J44" s="21"/>
      <c r="K44" s="81"/>
      <c r="L44" s="21"/>
      <c r="N44" s="8"/>
      <c r="U44" s="46"/>
      <c r="W44" s="213"/>
    </row>
    <row r="45" spans="1:23" ht="13.5" customHeight="1">
      <c r="A45" s="14"/>
      <c r="B45" s="20"/>
      <c r="C45" s="39"/>
      <c r="D45" s="7"/>
      <c r="E45" s="46"/>
      <c r="F45" s="21"/>
      <c r="G45" s="81"/>
      <c r="H45" s="21"/>
      <c r="I45" s="46"/>
      <c r="J45" s="21"/>
      <c r="K45" s="81"/>
      <c r="L45" s="21"/>
      <c r="N45" s="8"/>
      <c r="U45" s="46"/>
      <c r="W45" s="213"/>
    </row>
    <row r="46" spans="1:23" ht="13.5" customHeight="1">
      <c r="A46" s="14"/>
      <c r="B46" s="20"/>
      <c r="C46" s="7"/>
      <c r="D46" s="7"/>
      <c r="E46" s="46"/>
      <c r="F46" s="21"/>
      <c r="G46" s="81"/>
      <c r="H46" s="21"/>
      <c r="J46" s="21"/>
      <c r="K46" s="81"/>
      <c r="L46" s="21"/>
      <c r="N46" s="8"/>
      <c r="U46" s="39"/>
      <c r="W46" s="213"/>
    </row>
    <row r="47" spans="1:23" s="43" customFormat="1" ht="13.5" customHeight="1" thickBot="1">
      <c r="A47" s="53"/>
      <c r="B47" s="55"/>
      <c r="C47" s="55" t="s">
        <v>143</v>
      </c>
      <c r="D47" s="39"/>
      <c r="E47" s="59">
        <f>(E40/89868)*100</f>
        <v>-0.9046601682467619</v>
      </c>
      <c r="F47" s="49"/>
      <c r="G47" s="100">
        <f>(G40/89872)*100</f>
        <v>0.11794552252091864</v>
      </c>
      <c r="H47" s="39"/>
      <c r="I47" s="59">
        <f>(I40/89868)*100</f>
        <v>-0.6376018159967953</v>
      </c>
      <c r="J47" s="39"/>
      <c r="K47" s="100">
        <f>(K40/89872)*100</f>
        <v>1.5777995371194589</v>
      </c>
      <c r="L47" s="39"/>
      <c r="N47" s="50"/>
      <c r="O47" s="43">
        <v>0.2670553806095539</v>
      </c>
      <c r="P47" s="213">
        <f>+I47-O47</f>
        <v>-0.9046571966063492</v>
      </c>
      <c r="U47" s="49"/>
      <c r="W47" s="213"/>
    </row>
    <row r="48" spans="1:21" s="43" customFormat="1" ht="13.5" customHeight="1" thickTop="1">
      <c r="A48" s="53"/>
      <c r="B48" s="54"/>
      <c r="C48" s="39"/>
      <c r="D48" s="39"/>
      <c r="G48" s="62"/>
      <c r="H48" s="39"/>
      <c r="I48" s="49"/>
      <c r="J48" s="39"/>
      <c r="K48" s="62"/>
      <c r="L48" s="39"/>
      <c r="M48" s="49"/>
      <c r="N48" s="50"/>
      <c r="U48" s="39"/>
    </row>
    <row r="49" spans="1:21" s="43" customFormat="1" ht="13.5" customHeight="1">
      <c r="A49" s="53"/>
      <c r="B49" s="54"/>
      <c r="C49" s="54"/>
      <c r="D49" s="39"/>
      <c r="G49" s="62"/>
      <c r="H49" s="39"/>
      <c r="I49" s="49"/>
      <c r="J49" s="39"/>
      <c r="K49" s="62"/>
      <c r="L49" s="39"/>
      <c r="M49" s="49"/>
      <c r="N49" s="50"/>
      <c r="U49" s="39"/>
    </row>
    <row r="50" spans="1:21" ht="13.5" customHeight="1">
      <c r="A50" s="14"/>
      <c r="B50" s="54"/>
      <c r="C50" s="39"/>
      <c r="D50" s="39"/>
      <c r="I50" s="49"/>
      <c r="M50" s="24"/>
      <c r="N50" s="8"/>
      <c r="U50" s="7"/>
    </row>
    <row r="51" spans="1:14" ht="13.5" customHeight="1">
      <c r="A51" s="14"/>
      <c r="B51" s="54"/>
      <c r="C51" s="39"/>
      <c r="D51" s="54"/>
      <c r="I51" s="49"/>
      <c r="K51" s="64"/>
      <c r="M51" s="24"/>
      <c r="N51" s="8"/>
    </row>
    <row r="52" spans="1:14" ht="13.5" customHeight="1">
      <c r="A52" s="14"/>
      <c r="B52" s="54"/>
      <c r="C52" s="39"/>
      <c r="D52" s="55"/>
      <c r="E52" s="62"/>
      <c r="F52" s="58"/>
      <c r="H52" s="57"/>
      <c r="I52" s="64"/>
      <c r="J52" s="57"/>
      <c r="K52" s="64"/>
      <c r="L52" s="57"/>
      <c r="M52" s="65"/>
      <c r="N52" s="8"/>
    </row>
    <row r="53" spans="1:14" ht="13.5" customHeight="1">
      <c r="A53" s="14"/>
      <c r="B53" s="54"/>
      <c r="C53" s="39"/>
      <c r="D53" s="55"/>
      <c r="E53" s="62"/>
      <c r="F53" s="58"/>
      <c r="H53" s="57"/>
      <c r="I53" s="64"/>
      <c r="J53" s="57"/>
      <c r="K53" s="64"/>
      <c r="L53" s="57"/>
      <c r="M53" s="65"/>
      <c r="N53" s="8"/>
    </row>
    <row r="54" spans="1:14" ht="13.5" customHeight="1">
      <c r="A54" s="14"/>
      <c r="B54" s="54"/>
      <c r="C54" s="39"/>
      <c r="D54" s="63"/>
      <c r="E54" s="62"/>
      <c r="F54" s="58"/>
      <c r="H54" s="57"/>
      <c r="I54" s="64"/>
      <c r="J54" s="57"/>
      <c r="K54" s="64"/>
      <c r="L54" s="57"/>
      <c r="M54" s="65"/>
      <c r="N54" s="8"/>
    </row>
    <row r="55" spans="1:14" ht="13.5" customHeight="1">
      <c r="A55" s="14"/>
      <c r="B55" s="54"/>
      <c r="C55" s="39"/>
      <c r="D55" s="227" t="s">
        <v>118</v>
      </c>
      <c r="E55" s="227"/>
      <c r="F55" s="227"/>
      <c r="G55" s="227"/>
      <c r="H55" s="227"/>
      <c r="I55" s="227"/>
      <c r="J55" s="227"/>
      <c r="K55" s="227"/>
      <c r="L55" s="57"/>
      <c r="M55" s="65"/>
      <c r="N55" s="8"/>
    </row>
    <row r="56" spans="1:14" ht="13.5" customHeight="1">
      <c r="A56" s="14"/>
      <c r="B56" s="54"/>
      <c r="C56" s="39"/>
      <c r="D56" s="227"/>
      <c r="E56" s="227"/>
      <c r="F56" s="227"/>
      <c r="G56" s="227"/>
      <c r="H56" s="227"/>
      <c r="I56" s="227"/>
      <c r="J56" s="227"/>
      <c r="K56" s="227"/>
      <c r="L56" s="57"/>
      <c r="M56" s="65"/>
      <c r="N56" s="8"/>
    </row>
    <row r="57" spans="1:14" ht="13.5" customHeight="1" thickBot="1">
      <c r="A57" s="28"/>
      <c r="B57" s="25"/>
      <c r="C57" s="25"/>
      <c r="D57" s="25"/>
      <c r="E57" s="48"/>
      <c r="F57" s="25"/>
      <c r="G57" s="85"/>
      <c r="H57" s="25"/>
      <c r="I57" s="48"/>
      <c r="J57" s="25"/>
      <c r="K57" s="85"/>
      <c r="L57" s="25"/>
      <c r="M57" s="25"/>
      <c r="N57" s="26"/>
    </row>
    <row r="67" spans="2:10" ht="13.5" customHeight="1">
      <c r="B67" s="224"/>
      <c r="C67" s="225"/>
      <c r="D67" s="225"/>
      <c r="E67" s="225"/>
      <c r="F67" s="225"/>
      <c r="G67" s="225"/>
      <c r="H67" s="225"/>
      <c r="I67" s="225"/>
      <c r="J67" s="225"/>
    </row>
    <row r="68" spans="2:10" ht="13.5" customHeight="1">
      <c r="B68" s="224"/>
      <c r="C68" s="226"/>
      <c r="D68" s="226"/>
      <c r="E68" s="226"/>
      <c r="F68" s="226"/>
      <c r="G68" s="226"/>
      <c r="H68" s="226"/>
      <c r="I68" s="226"/>
      <c r="J68" s="226"/>
    </row>
  </sheetData>
  <sheetProtection/>
  <mergeCells count="12">
    <mergeCell ref="B67:J67"/>
    <mergeCell ref="B68:J68"/>
    <mergeCell ref="D55:K56"/>
    <mergeCell ref="I15:K15"/>
    <mergeCell ref="E15:G15"/>
    <mergeCell ref="A12:N12"/>
    <mergeCell ref="A4:N4"/>
    <mergeCell ref="A5:N5"/>
    <mergeCell ref="A6:N6"/>
    <mergeCell ref="A11:N11"/>
    <mergeCell ref="A10:N10"/>
    <mergeCell ref="A7:N7"/>
  </mergeCells>
  <printOptions horizontalCentered="1"/>
  <pageMargins left="0.68" right="0.68" top="0.75" bottom="0.75" header="0.5" footer="0.5"/>
  <pageSetup fitToHeight="1" fitToWidth="1" horizontalDpi="300" verticalDpi="300" orientation="portrait" paperSize="9" scale="66" r:id="rId2"/>
  <headerFooter alignWithMargins="0">
    <oddFooter>&amp;L&amp;D&amp;C&amp;"Times New Roman,Bold"&amp;9&amp;P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N70"/>
  <sheetViews>
    <sheetView tabSelected="1" zoomScale="90" zoomScaleNormal="90" zoomScalePageLayoutView="0" workbookViewId="0" topLeftCell="A40">
      <selection activeCell="F54" sqref="F54"/>
    </sheetView>
  </sheetViews>
  <sheetFormatPr defaultColWidth="9.33203125" defaultRowHeight="13.5" customHeight="1"/>
  <cols>
    <col min="1" max="1" width="3.83203125" style="109" customWidth="1"/>
    <col min="2" max="2" width="3.83203125" style="146" customWidth="1"/>
    <col min="3" max="3" width="3.83203125" style="109" customWidth="1"/>
    <col min="4" max="4" width="61" style="109" customWidth="1"/>
    <col min="5" max="5" width="8.33203125" style="122" customWidth="1"/>
    <col min="6" max="6" width="16.83203125" style="187" customWidth="1"/>
    <col min="7" max="7" width="2.5" style="108" customWidth="1"/>
    <col min="8" max="8" width="16.83203125" style="131" customWidth="1"/>
    <col min="9" max="9" width="1.83203125" style="109" customWidth="1"/>
    <col min="10" max="10" width="9.33203125" style="109" customWidth="1"/>
    <col min="11" max="11" width="12.33203125" style="107" bestFit="1" customWidth="1"/>
    <col min="12" max="14" width="9.33203125" style="108" customWidth="1"/>
    <col min="15" max="16384" width="9.33203125" style="109" customWidth="1"/>
  </cols>
  <sheetData>
    <row r="1" spans="2:9" ht="13.5" customHeight="1" thickBot="1">
      <c r="B1" s="156"/>
      <c r="C1" s="108"/>
      <c r="D1" s="108"/>
      <c r="E1" s="119"/>
      <c r="F1" s="141"/>
      <c r="H1" s="157"/>
      <c r="I1" s="108"/>
    </row>
    <row r="2" spans="1:9" ht="13.5" customHeight="1">
      <c r="A2" s="158"/>
      <c r="B2" s="159"/>
      <c r="C2" s="105"/>
      <c r="D2" s="105"/>
      <c r="E2" s="160"/>
      <c r="F2" s="161"/>
      <c r="G2" s="105"/>
      <c r="H2" s="162"/>
      <c r="I2" s="106"/>
    </row>
    <row r="3" spans="1:9" ht="13.5" customHeight="1">
      <c r="A3" s="135"/>
      <c r="B3" s="156"/>
      <c r="C3" s="108"/>
      <c r="D3" s="108"/>
      <c r="E3" s="119"/>
      <c r="F3" s="141"/>
      <c r="H3" s="157"/>
      <c r="I3" s="111"/>
    </row>
    <row r="4" spans="1:9" ht="18.75" customHeight="1">
      <c r="A4" s="135"/>
      <c r="B4" s="156"/>
      <c r="C4" s="108"/>
      <c r="D4" s="108"/>
      <c r="E4" s="119"/>
      <c r="F4" s="141"/>
      <c r="H4" s="157"/>
      <c r="I4" s="111"/>
    </row>
    <row r="5" spans="1:9" ht="13.5" customHeight="1">
      <c r="A5" s="135"/>
      <c r="B5" s="235" t="s">
        <v>12</v>
      </c>
      <c r="C5" s="236"/>
      <c r="D5" s="236"/>
      <c r="E5" s="236"/>
      <c r="F5" s="236"/>
      <c r="G5" s="236"/>
      <c r="H5" s="236"/>
      <c r="I5" s="237"/>
    </row>
    <row r="6" spans="1:9" ht="13.5" customHeight="1">
      <c r="A6" s="135"/>
      <c r="B6" s="235" t="s">
        <v>11</v>
      </c>
      <c r="C6" s="236"/>
      <c r="D6" s="236"/>
      <c r="E6" s="236"/>
      <c r="F6" s="236"/>
      <c r="G6" s="236"/>
      <c r="H6" s="236"/>
      <c r="I6" s="237"/>
    </row>
    <row r="7" spans="1:13" ht="13.5" customHeight="1">
      <c r="A7" s="135"/>
      <c r="B7" s="235" t="s">
        <v>0</v>
      </c>
      <c r="C7" s="235"/>
      <c r="D7" s="235"/>
      <c r="E7" s="235"/>
      <c r="F7" s="235"/>
      <c r="G7" s="235"/>
      <c r="H7" s="235"/>
      <c r="I7" s="244"/>
      <c r="J7" s="101"/>
      <c r="K7" s="115"/>
      <c r="L7" s="101"/>
      <c r="M7" s="101"/>
    </row>
    <row r="8" spans="1:13" ht="13.5" customHeight="1">
      <c r="A8" s="135"/>
      <c r="B8" s="236" t="s">
        <v>9</v>
      </c>
      <c r="C8" s="235"/>
      <c r="D8" s="235"/>
      <c r="E8" s="235"/>
      <c r="F8" s="235"/>
      <c r="G8" s="235"/>
      <c r="H8" s="235"/>
      <c r="I8" s="244"/>
      <c r="J8" s="101"/>
      <c r="K8" s="115"/>
      <c r="L8" s="101"/>
      <c r="M8" s="101"/>
    </row>
    <row r="9" spans="1:13" ht="13.5" customHeight="1">
      <c r="A9" s="135"/>
      <c r="B9" s="163"/>
      <c r="C9" s="101"/>
      <c r="D9" s="101"/>
      <c r="E9" s="101"/>
      <c r="F9" s="164"/>
      <c r="G9" s="101"/>
      <c r="H9" s="165"/>
      <c r="I9" s="102"/>
      <c r="J9" s="101"/>
      <c r="K9" s="115"/>
      <c r="L9" s="101"/>
      <c r="M9" s="101"/>
    </row>
    <row r="10" spans="1:9" ht="13.5" customHeight="1">
      <c r="A10" s="135"/>
      <c r="B10" s="235" t="s">
        <v>123</v>
      </c>
      <c r="C10" s="236"/>
      <c r="D10" s="236"/>
      <c r="E10" s="236"/>
      <c r="F10" s="236"/>
      <c r="G10" s="236"/>
      <c r="H10" s="236"/>
      <c r="I10" s="237"/>
    </row>
    <row r="11" spans="1:9" ht="13.5" customHeight="1">
      <c r="A11" s="135"/>
      <c r="B11" s="238"/>
      <c r="C11" s="239"/>
      <c r="D11" s="239"/>
      <c r="E11" s="239"/>
      <c r="F11" s="239"/>
      <c r="G11" s="239"/>
      <c r="H11" s="239"/>
      <c r="I11" s="240"/>
    </row>
    <row r="12" spans="1:9" ht="13.5" customHeight="1">
      <c r="A12" s="135"/>
      <c r="B12" s="166"/>
      <c r="C12" s="108"/>
      <c r="D12" s="108"/>
      <c r="E12" s="119"/>
      <c r="F12" s="164"/>
      <c r="H12" s="167" t="s">
        <v>79</v>
      </c>
      <c r="I12" s="111"/>
    </row>
    <row r="13" spans="1:9" ht="13.5" customHeight="1">
      <c r="A13" s="135"/>
      <c r="B13" s="166"/>
      <c r="C13" s="108"/>
      <c r="D13" s="108"/>
      <c r="E13" s="119"/>
      <c r="F13" s="168" t="s">
        <v>5</v>
      </c>
      <c r="H13" s="167" t="s">
        <v>80</v>
      </c>
      <c r="I13" s="111"/>
    </row>
    <row r="14" spans="1:14" s="122" customFormat="1" ht="13.5" customHeight="1">
      <c r="A14" s="169"/>
      <c r="B14" s="112"/>
      <c r="C14" s="119"/>
      <c r="D14" s="119"/>
      <c r="E14" s="119"/>
      <c r="F14" s="168" t="s">
        <v>62</v>
      </c>
      <c r="G14" s="112"/>
      <c r="H14" s="167" t="s">
        <v>63</v>
      </c>
      <c r="I14" s="120"/>
      <c r="K14" s="121"/>
      <c r="L14" s="119"/>
      <c r="M14" s="119"/>
      <c r="N14" s="119"/>
    </row>
    <row r="15" spans="1:14" s="122" customFormat="1" ht="13.5" customHeight="1">
      <c r="A15" s="169"/>
      <c r="B15" s="112"/>
      <c r="C15" s="119"/>
      <c r="D15" s="119"/>
      <c r="E15" s="119"/>
      <c r="F15" s="168" t="s">
        <v>64</v>
      </c>
      <c r="G15" s="112"/>
      <c r="H15" s="167" t="s">
        <v>65</v>
      </c>
      <c r="I15" s="120"/>
      <c r="K15" s="121"/>
      <c r="L15" s="119"/>
      <c r="M15" s="119"/>
      <c r="N15" s="119"/>
    </row>
    <row r="16" spans="1:9" ht="13.5" customHeight="1">
      <c r="A16" s="135"/>
      <c r="B16" s="156"/>
      <c r="C16" s="108"/>
      <c r="D16" s="108"/>
      <c r="E16" s="119"/>
      <c r="F16" s="170">
        <v>39568</v>
      </c>
      <c r="G16" s="123"/>
      <c r="H16" s="170">
        <v>39386</v>
      </c>
      <c r="I16" s="111"/>
    </row>
    <row r="17" spans="1:9" ht="13.5" customHeight="1">
      <c r="A17" s="135"/>
      <c r="B17" s="156"/>
      <c r="C17" s="108"/>
      <c r="D17" s="108"/>
      <c r="E17" s="119" t="s">
        <v>36</v>
      </c>
      <c r="F17" s="168" t="s">
        <v>1</v>
      </c>
      <c r="G17" s="112"/>
      <c r="H17" s="167" t="s">
        <v>1</v>
      </c>
      <c r="I17" s="111"/>
    </row>
    <row r="18" spans="1:9" ht="13.5" customHeight="1">
      <c r="A18" s="135"/>
      <c r="B18" s="156"/>
      <c r="C18" s="108"/>
      <c r="D18" s="108"/>
      <c r="E18" s="119"/>
      <c r="F18" s="168"/>
      <c r="G18" s="112"/>
      <c r="H18" s="167"/>
      <c r="I18" s="111"/>
    </row>
    <row r="19" spans="1:9" ht="13.5" customHeight="1">
      <c r="A19" s="135"/>
      <c r="B19" s="108" t="s">
        <v>77</v>
      </c>
      <c r="C19" s="108"/>
      <c r="D19" s="108"/>
      <c r="E19" s="119"/>
      <c r="F19" s="134"/>
      <c r="G19" s="121"/>
      <c r="H19" s="121"/>
      <c r="I19" s="111"/>
    </row>
    <row r="20" spans="1:13" ht="13.5" customHeight="1">
      <c r="A20" s="135"/>
      <c r="B20" s="156"/>
      <c r="C20" s="108" t="s">
        <v>16</v>
      </c>
      <c r="D20" s="108"/>
      <c r="E20" s="119">
        <v>10</v>
      </c>
      <c r="F20" s="128">
        <v>46918</v>
      </c>
      <c r="G20" s="107"/>
      <c r="H20" s="128">
        <v>47684</v>
      </c>
      <c r="I20" s="111"/>
      <c r="M20" s="157"/>
    </row>
    <row r="21" spans="1:9" ht="13.5" customHeight="1">
      <c r="A21" s="135"/>
      <c r="B21" s="156"/>
      <c r="C21" s="108" t="s">
        <v>76</v>
      </c>
      <c r="D21" s="108"/>
      <c r="E21" s="119"/>
      <c r="F21" s="128">
        <v>5104</v>
      </c>
      <c r="G21" s="107"/>
      <c r="H21" s="128">
        <v>5155</v>
      </c>
      <c r="I21" s="111"/>
    </row>
    <row r="22" spans="1:9" ht="13.5" customHeight="1">
      <c r="A22" s="135"/>
      <c r="B22" s="156"/>
      <c r="C22" s="108" t="s">
        <v>81</v>
      </c>
      <c r="D22" s="108"/>
      <c r="E22" s="119"/>
      <c r="F22" s="128">
        <v>10</v>
      </c>
      <c r="G22" s="107"/>
      <c r="H22" s="128">
        <v>15</v>
      </c>
      <c r="I22" s="111"/>
    </row>
    <row r="23" spans="1:9" ht="13.5" customHeight="1">
      <c r="A23" s="135"/>
      <c r="B23" s="156"/>
      <c r="C23" s="108"/>
      <c r="D23" s="108"/>
      <c r="E23" s="119"/>
      <c r="F23" s="128"/>
      <c r="G23" s="107"/>
      <c r="H23" s="107"/>
      <c r="I23" s="111"/>
    </row>
    <row r="24" spans="1:9" ht="13.5" customHeight="1">
      <c r="A24" s="135"/>
      <c r="B24" s="156"/>
      <c r="C24" s="108" t="s">
        <v>78</v>
      </c>
      <c r="D24" s="108"/>
      <c r="E24" s="119"/>
      <c r="F24" s="171">
        <f>SUM(F20:F23)</f>
        <v>52032</v>
      </c>
      <c r="G24" s="107"/>
      <c r="H24" s="171">
        <f>SUM(H20:H23)</f>
        <v>52854</v>
      </c>
      <c r="I24" s="111"/>
    </row>
    <row r="25" spans="1:9" ht="13.5" customHeight="1">
      <c r="A25" s="135"/>
      <c r="B25" s="156"/>
      <c r="C25" s="108"/>
      <c r="D25" s="108"/>
      <c r="E25" s="119"/>
      <c r="F25" s="128"/>
      <c r="G25" s="107"/>
      <c r="H25" s="107"/>
      <c r="I25" s="111"/>
    </row>
    <row r="26" spans="1:9" ht="13.5" customHeight="1">
      <c r="A26" s="135"/>
      <c r="B26" s="156"/>
      <c r="C26" s="172" t="s">
        <v>17</v>
      </c>
      <c r="D26" s="108"/>
      <c r="E26" s="119"/>
      <c r="F26" s="128">
        <v>9912</v>
      </c>
      <c r="G26" s="107"/>
      <c r="H26" s="128">
        <v>9550</v>
      </c>
      <c r="I26" s="111"/>
    </row>
    <row r="27" spans="1:10" ht="13.5" customHeight="1">
      <c r="A27" s="135"/>
      <c r="B27" s="156"/>
      <c r="C27" s="208" t="s">
        <v>114</v>
      </c>
      <c r="D27" s="108"/>
      <c r="E27" s="119"/>
      <c r="F27" s="128">
        <v>6496</v>
      </c>
      <c r="G27" s="107"/>
      <c r="H27" s="128">
        <v>6776</v>
      </c>
      <c r="I27" s="111"/>
      <c r="J27" s="131"/>
    </row>
    <row r="28" spans="1:13" ht="13.5" customHeight="1">
      <c r="A28" s="135"/>
      <c r="B28" s="156"/>
      <c r="C28" s="140" t="s">
        <v>113</v>
      </c>
      <c r="D28" s="108"/>
      <c r="E28" s="119"/>
      <c r="F28" s="128">
        <v>329</v>
      </c>
      <c r="G28" s="107"/>
      <c r="H28" s="128">
        <v>307</v>
      </c>
      <c r="I28" s="111"/>
      <c r="M28" s="157"/>
    </row>
    <row r="29" spans="1:9" ht="13.5" customHeight="1">
      <c r="A29" s="135"/>
      <c r="B29" s="156"/>
      <c r="C29" s="108" t="s">
        <v>18</v>
      </c>
      <c r="D29" s="108"/>
      <c r="E29" s="119"/>
      <c r="F29" s="128">
        <v>9605</v>
      </c>
      <c r="G29" s="107"/>
      <c r="H29" s="128">
        <v>9898</v>
      </c>
      <c r="I29" s="111"/>
    </row>
    <row r="30" spans="1:13" ht="13.5" customHeight="1">
      <c r="A30" s="135"/>
      <c r="B30" s="156"/>
      <c r="C30" s="173"/>
      <c r="D30" s="108"/>
      <c r="E30" s="119"/>
      <c r="F30" s="128"/>
      <c r="G30" s="107"/>
      <c r="H30" s="107"/>
      <c r="I30" s="111"/>
      <c r="M30" s="157"/>
    </row>
    <row r="31" spans="1:9" ht="13.5" customHeight="1">
      <c r="A31" s="135"/>
      <c r="B31" s="156"/>
      <c r="C31" s="108" t="s">
        <v>82</v>
      </c>
      <c r="D31" s="108"/>
      <c r="E31" s="174"/>
      <c r="F31" s="175">
        <f>SUM(F26:F30)</f>
        <v>26342</v>
      </c>
      <c r="G31" s="107"/>
      <c r="H31" s="175">
        <f>SUM(H26:H30)</f>
        <v>26531</v>
      </c>
      <c r="I31" s="111"/>
    </row>
    <row r="32" spans="1:9" ht="13.5" customHeight="1">
      <c r="A32" s="135"/>
      <c r="B32" s="156"/>
      <c r="C32" s="108"/>
      <c r="D32" s="108"/>
      <c r="E32" s="174"/>
      <c r="F32" s="107"/>
      <c r="G32" s="107"/>
      <c r="H32" s="107"/>
      <c r="I32" s="111"/>
    </row>
    <row r="33" spans="1:9" ht="13.5" customHeight="1" thickBot="1">
      <c r="A33" s="135"/>
      <c r="B33" s="156" t="s">
        <v>83</v>
      </c>
      <c r="C33" s="108"/>
      <c r="D33" s="108"/>
      <c r="E33" s="174"/>
      <c r="F33" s="176">
        <f>+F31+F24</f>
        <v>78374</v>
      </c>
      <c r="G33" s="107"/>
      <c r="H33" s="176">
        <f>+H31+H24</f>
        <v>79385</v>
      </c>
      <c r="I33" s="111"/>
    </row>
    <row r="34" spans="1:9" ht="13.5" customHeight="1" thickTop="1">
      <c r="A34" s="135"/>
      <c r="B34" s="156"/>
      <c r="C34" s="108"/>
      <c r="D34" s="108"/>
      <c r="E34" s="174"/>
      <c r="F34" s="107"/>
      <c r="G34" s="107"/>
      <c r="H34" s="107"/>
      <c r="I34" s="111"/>
    </row>
    <row r="35" spans="1:9" ht="13.5" customHeight="1">
      <c r="A35" s="135"/>
      <c r="B35" s="108" t="s">
        <v>84</v>
      </c>
      <c r="C35" s="108"/>
      <c r="D35" s="108"/>
      <c r="E35" s="119"/>
      <c r="F35" s="107"/>
      <c r="G35" s="107"/>
      <c r="H35" s="107"/>
      <c r="I35" s="111"/>
    </row>
    <row r="36" spans="1:9" ht="13.5" customHeight="1">
      <c r="A36" s="135"/>
      <c r="B36" s="156"/>
      <c r="C36" s="108" t="s">
        <v>3</v>
      </c>
      <c r="D36" s="108"/>
      <c r="E36" s="119"/>
      <c r="F36" s="177">
        <v>45844</v>
      </c>
      <c r="G36" s="107"/>
      <c r="H36" s="177">
        <v>45844</v>
      </c>
      <c r="I36" s="111"/>
    </row>
    <row r="37" spans="1:9" ht="13.5" customHeight="1">
      <c r="A37" s="135"/>
      <c r="B37" s="156"/>
      <c r="C37" s="140" t="s">
        <v>58</v>
      </c>
      <c r="D37" s="108"/>
      <c r="E37" s="119"/>
      <c r="F37" s="177">
        <v>-880</v>
      </c>
      <c r="G37" s="107"/>
      <c r="H37" s="177">
        <v>-879</v>
      </c>
      <c r="I37" s="111"/>
    </row>
    <row r="38" spans="1:9" ht="13.5" customHeight="1">
      <c r="A38" s="135"/>
      <c r="B38" s="156"/>
      <c r="C38" s="108" t="s">
        <v>29</v>
      </c>
      <c r="D38" s="108"/>
      <c r="E38" s="119"/>
      <c r="F38" s="128">
        <v>25018</v>
      </c>
      <c r="G38" s="107"/>
      <c r="H38" s="128">
        <f>23465+2276</f>
        <v>25741</v>
      </c>
      <c r="I38" s="111"/>
    </row>
    <row r="39" spans="1:9" ht="13.5" customHeight="1">
      <c r="A39" s="135"/>
      <c r="B39" s="156"/>
      <c r="C39" s="108"/>
      <c r="D39" s="108"/>
      <c r="E39" s="119"/>
      <c r="F39" s="141"/>
      <c r="H39" s="178"/>
      <c r="I39" s="111"/>
    </row>
    <row r="40" spans="1:9" ht="13.5" customHeight="1">
      <c r="A40" s="135"/>
      <c r="B40" s="156"/>
      <c r="C40" s="108" t="s">
        <v>106</v>
      </c>
      <c r="D40" s="179"/>
      <c r="E40" s="119"/>
      <c r="F40" s="126">
        <f>SUM(F36:F39)</f>
        <v>69982</v>
      </c>
      <c r="G40" s="107"/>
      <c r="H40" s="107">
        <f>SUM(H36:H39)</f>
        <v>70706</v>
      </c>
      <c r="I40" s="111"/>
    </row>
    <row r="41" spans="1:9" ht="13.5" customHeight="1">
      <c r="A41" s="135"/>
      <c r="B41" s="156"/>
      <c r="C41" s="140"/>
      <c r="D41" s="108"/>
      <c r="E41" s="119"/>
      <c r="F41" s="107"/>
      <c r="G41" s="107"/>
      <c r="H41" s="107"/>
      <c r="I41" s="111"/>
    </row>
    <row r="42" spans="1:9" ht="12.75" customHeight="1">
      <c r="A42" s="135"/>
      <c r="B42" s="156"/>
      <c r="C42" s="108" t="s">
        <v>2</v>
      </c>
      <c r="D42" s="108"/>
      <c r="E42" s="119"/>
      <c r="F42" s="128">
        <v>461</v>
      </c>
      <c r="G42" s="107"/>
      <c r="H42" s="128">
        <v>448</v>
      </c>
      <c r="I42" s="111"/>
    </row>
    <row r="43" spans="1:9" ht="12.75" customHeight="1">
      <c r="A43" s="135"/>
      <c r="B43" s="156"/>
      <c r="C43" s="108"/>
      <c r="D43" s="108"/>
      <c r="E43" s="119"/>
      <c r="F43" s="128"/>
      <c r="G43" s="107"/>
      <c r="H43" s="107"/>
      <c r="I43" s="111"/>
    </row>
    <row r="44" spans="1:9" ht="12.75" customHeight="1">
      <c r="A44" s="135"/>
      <c r="B44" s="108" t="s">
        <v>85</v>
      </c>
      <c r="C44" s="108"/>
      <c r="D44" s="108"/>
      <c r="E44" s="119"/>
      <c r="F44" s="171">
        <f>+F42+F40</f>
        <v>70443</v>
      </c>
      <c r="G44" s="107"/>
      <c r="H44" s="175">
        <f>SUM(H40:H43)</f>
        <v>71154</v>
      </c>
      <c r="I44" s="111"/>
    </row>
    <row r="45" spans="1:9" ht="12.75" customHeight="1">
      <c r="A45" s="135"/>
      <c r="B45" s="156"/>
      <c r="C45" s="108"/>
      <c r="D45" s="108"/>
      <c r="E45" s="119"/>
      <c r="F45" s="128"/>
      <c r="G45" s="107"/>
      <c r="H45" s="107"/>
      <c r="I45" s="111"/>
    </row>
    <row r="46" spans="1:9" ht="12.75" customHeight="1">
      <c r="A46" s="135"/>
      <c r="B46" s="156" t="s">
        <v>86</v>
      </c>
      <c r="C46" s="108"/>
      <c r="D46" s="108"/>
      <c r="E46" s="119"/>
      <c r="F46" s="128"/>
      <c r="G46" s="107"/>
      <c r="H46" s="107"/>
      <c r="I46" s="111"/>
    </row>
    <row r="47" spans="1:9" ht="13.5" customHeight="1">
      <c r="A47" s="135"/>
      <c r="B47" s="156"/>
      <c r="C47" s="108" t="s">
        <v>133</v>
      </c>
      <c r="D47" s="108"/>
      <c r="E47" s="119">
        <v>22</v>
      </c>
      <c r="F47" s="128">
        <v>1010</v>
      </c>
      <c r="G47" s="107"/>
      <c r="H47" s="128">
        <v>880</v>
      </c>
      <c r="I47" s="111"/>
    </row>
    <row r="48" spans="1:10" ht="13.5" customHeight="1">
      <c r="A48" s="135"/>
      <c r="B48" s="156"/>
      <c r="C48" s="108" t="s">
        <v>53</v>
      </c>
      <c r="D48" s="108"/>
      <c r="E48" s="119"/>
      <c r="F48" s="177">
        <v>12</v>
      </c>
      <c r="G48" s="107"/>
      <c r="H48" s="177">
        <f>2288-2276</f>
        <v>12</v>
      </c>
      <c r="I48" s="111"/>
      <c r="J48" s="131"/>
    </row>
    <row r="49" spans="1:9" ht="13.5" customHeight="1">
      <c r="A49" s="135"/>
      <c r="B49" s="156"/>
      <c r="C49" s="108"/>
      <c r="D49" s="108"/>
      <c r="E49" s="119"/>
      <c r="F49" s="128"/>
      <c r="G49" s="107"/>
      <c r="H49" s="128"/>
      <c r="I49" s="111"/>
    </row>
    <row r="50" spans="1:9" ht="13.5" customHeight="1">
      <c r="A50" s="135"/>
      <c r="B50" s="156"/>
      <c r="C50" s="108" t="s">
        <v>87</v>
      </c>
      <c r="D50" s="108"/>
      <c r="E50" s="119"/>
      <c r="F50" s="175">
        <f>SUM(F47:F49)</f>
        <v>1022</v>
      </c>
      <c r="G50" s="107"/>
      <c r="H50" s="175">
        <f>SUM(H46:H49)</f>
        <v>892</v>
      </c>
      <c r="I50" s="111"/>
    </row>
    <row r="51" spans="1:9" ht="13.5" customHeight="1">
      <c r="A51" s="135"/>
      <c r="B51" s="156"/>
      <c r="C51" s="173"/>
      <c r="D51" s="108"/>
      <c r="E51" s="119"/>
      <c r="F51" s="107"/>
      <c r="G51" s="107"/>
      <c r="H51" s="107"/>
      <c r="I51" s="111"/>
    </row>
    <row r="52" spans="1:9" ht="13.5" customHeight="1">
      <c r="A52" s="135"/>
      <c r="B52" s="156"/>
      <c r="C52" s="140" t="s">
        <v>115</v>
      </c>
      <c r="D52" s="108"/>
      <c r="E52" s="119"/>
      <c r="F52" s="128">
        <v>5626</v>
      </c>
      <c r="G52" s="107"/>
      <c r="H52" s="128">
        <v>6194</v>
      </c>
      <c r="I52" s="111"/>
    </row>
    <row r="53" spans="1:10" ht="13.5" customHeight="1">
      <c r="A53" s="135"/>
      <c r="B53" s="156"/>
      <c r="C53" s="108" t="s">
        <v>133</v>
      </c>
      <c r="D53" s="108"/>
      <c r="E53" s="119">
        <v>22</v>
      </c>
      <c r="F53" s="128">
        <v>1283</v>
      </c>
      <c r="G53" s="107"/>
      <c r="H53" s="128">
        <v>1145</v>
      </c>
      <c r="I53" s="111"/>
      <c r="J53" s="131"/>
    </row>
    <row r="54" spans="1:9" ht="13.5" customHeight="1">
      <c r="A54" s="135"/>
      <c r="B54" s="156"/>
      <c r="C54" s="173"/>
      <c r="D54" s="108"/>
      <c r="E54" s="119"/>
      <c r="F54" s="107"/>
      <c r="G54" s="107"/>
      <c r="H54" s="107"/>
      <c r="I54" s="111"/>
    </row>
    <row r="55" spans="1:10" ht="13.5" customHeight="1">
      <c r="A55" s="135"/>
      <c r="B55" s="156"/>
      <c r="C55" s="108" t="s">
        <v>88</v>
      </c>
      <c r="D55" s="108"/>
      <c r="E55" s="119"/>
      <c r="F55" s="175">
        <f>SUM(F52:F54)</f>
        <v>6909</v>
      </c>
      <c r="G55" s="107"/>
      <c r="H55" s="175">
        <f>SUM(H52:H54)</f>
        <v>7339</v>
      </c>
      <c r="I55" s="111"/>
      <c r="J55" s="131"/>
    </row>
    <row r="56" spans="1:9" ht="13.5" customHeight="1">
      <c r="A56" s="135"/>
      <c r="B56" s="156"/>
      <c r="C56" s="173"/>
      <c r="D56" s="108"/>
      <c r="E56" s="119"/>
      <c r="F56" s="107"/>
      <c r="G56" s="107"/>
      <c r="H56" s="107"/>
      <c r="I56" s="111"/>
    </row>
    <row r="57" spans="1:9" ht="13.5" customHeight="1">
      <c r="A57" s="135"/>
      <c r="B57" s="108" t="s">
        <v>89</v>
      </c>
      <c r="C57" s="173"/>
      <c r="D57" s="108"/>
      <c r="E57" s="119"/>
      <c r="F57" s="129">
        <f>+F55+F50</f>
        <v>7931</v>
      </c>
      <c r="G57" s="107"/>
      <c r="H57" s="129">
        <f>+H50+H55</f>
        <v>8231</v>
      </c>
      <c r="I57" s="111"/>
    </row>
    <row r="58" spans="1:9" ht="13.5" customHeight="1">
      <c r="A58" s="135"/>
      <c r="B58" s="156"/>
      <c r="C58" s="173"/>
      <c r="D58" s="108"/>
      <c r="E58" s="119"/>
      <c r="F58" s="107"/>
      <c r="G58" s="107"/>
      <c r="H58" s="107"/>
      <c r="I58" s="111"/>
    </row>
    <row r="59" spans="1:9" ht="13.5" customHeight="1" thickBot="1">
      <c r="A59" s="135"/>
      <c r="B59" s="156" t="s">
        <v>90</v>
      </c>
      <c r="C59" s="173"/>
      <c r="D59" s="108"/>
      <c r="E59" s="119"/>
      <c r="F59" s="176">
        <f>+F57+F44</f>
        <v>78374</v>
      </c>
      <c r="G59" s="107"/>
      <c r="H59" s="176">
        <f>+H44+H57</f>
        <v>79385</v>
      </c>
      <c r="I59" s="111"/>
    </row>
    <row r="60" spans="1:9" ht="13.5" customHeight="1" thickTop="1">
      <c r="A60" s="135"/>
      <c r="B60" s="156"/>
      <c r="C60" s="173"/>
      <c r="D60" s="108"/>
      <c r="E60" s="119"/>
      <c r="F60" s="141"/>
      <c r="H60" s="157"/>
      <c r="I60" s="111"/>
    </row>
    <row r="61" spans="1:11" ht="13.5" customHeight="1" thickBot="1">
      <c r="A61" s="135"/>
      <c r="B61" s="140" t="s">
        <v>105</v>
      </c>
      <c r="C61" s="108"/>
      <c r="D61" s="108"/>
      <c r="E61" s="119"/>
      <c r="F61" s="180">
        <f>F40/89868</f>
        <v>0.7787199002982151</v>
      </c>
      <c r="H61" s="180">
        <f>H40/89870</f>
        <v>0.7867586513853344</v>
      </c>
      <c r="I61" s="111"/>
      <c r="K61" s="181"/>
    </row>
    <row r="62" spans="1:9" ht="13.5" customHeight="1" thickTop="1">
      <c r="A62" s="135"/>
      <c r="B62" s="156"/>
      <c r="C62" s="108"/>
      <c r="D62" s="108"/>
      <c r="E62" s="119"/>
      <c r="F62" s="128"/>
      <c r="H62" s="107"/>
      <c r="I62" s="111"/>
    </row>
    <row r="63" spans="1:9" ht="13.5" customHeight="1">
      <c r="A63" s="135"/>
      <c r="B63" s="156"/>
      <c r="C63" s="108"/>
      <c r="D63" s="108"/>
      <c r="E63" s="119"/>
      <c r="F63" s="128"/>
      <c r="H63" s="107"/>
      <c r="I63" s="111"/>
    </row>
    <row r="64" spans="1:9" ht="13.5" customHeight="1">
      <c r="A64" s="135"/>
      <c r="B64" s="241" t="s">
        <v>119</v>
      </c>
      <c r="C64" s="242"/>
      <c r="D64" s="242"/>
      <c r="E64" s="242"/>
      <c r="F64" s="242"/>
      <c r="G64" s="242"/>
      <c r="H64" s="242"/>
      <c r="I64" s="243"/>
    </row>
    <row r="65" spans="1:9" ht="13.5" customHeight="1">
      <c r="A65" s="135"/>
      <c r="B65" s="242"/>
      <c r="C65" s="242"/>
      <c r="D65" s="242"/>
      <c r="E65" s="242"/>
      <c r="F65" s="242"/>
      <c r="G65" s="242"/>
      <c r="H65" s="242"/>
      <c r="I65" s="243"/>
    </row>
    <row r="66" spans="1:9" ht="13.5" customHeight="1">
      <c r="A66" s="135"/>
      <c r="B66" s="242"/>
      <c r="C66" s="242"/>
      <c r="D66" s="242"/>
      <c r="E66" s="242"/>
      <c r="F66" s="242"/>
      <c r="G66" s="242"/>
      <c r="H66" s="242"/>
      <c r="I66" s="243"/>
    </row>
    <row r="67" spans="1:9" ht="13.5" customHeight="1" thickBot="1">
      <c r="A67" s="182"/>
      <c r="B67" s="183"/>
      <c r="C67" s="144"/>
      <c r="D67" s="144"/>
      <c r="E67" s="184"/>
      <c r="F67" s="185"/>
      <c r="G67" s="144"/>
      <c r="H67" s="186"/>
      <c r="I67" s="145"/>
    </row>
    <row r="68" ht="13.5" customHeight="1">
      <c r="H68" s="187"/>
    </row>
    <row r="70" spans="7:8" ht="13.5" customHeight="1">
      <c r="G70" s="188"/>
      <c r="H70" s="187"/>
    </row>
  </sheetData>
  <sheetProtection/>
  <mergeCells count="7">
    <mergeCell ref="B10:I10"/>
    <mergeCell ref="B11:I11"/>
    <mergeCell ref="B64:I66"/>
    <mergeCell ref="B5:I5"/>
    <mergeCell ref="B6:I6"/>
    <mergeCell ref="B7:I7"/>
    <mergeCell ref="B8:I8"/>
  </mergeCells>
  <printOptions horizontalCentered="1"/>
  <pageMargins left="0.7" right="0.7" top="0.75" bottom="0.75" header="0.5" footer="0.5"/>
  <pageSetup fitToHeight="1" fitToWidth="1" horizontalDpi="600" verticalDpi="600" orientation="portrait" paperSize="9" scale="78" r:id="rId2"/>
  <headerFooter alignWithMargins="0">
    <oddFooter>&amp;L&amp;D&amp;C&amp;"Times New Roman,Bold"&amp;9 2</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G68"/>
  <sheetViews>
    <sheetView zoomScalePageLayoutView="0" workbookViewId="0" topLeftCell="A25">
      <selection activeCell="R35" sqref="R35"/>
    </sheetView>
  </sheetViews>
  <sheetFormatPr defaultColWidth="9.33203125" defaultRowHeight="13.5" customHeight="1"/>
  <cols>
    <col min="1" max="1" width="4.66015625" style="146" customWidth="1"/>
    <col min="2" max="2" width="35.33203125" style="109" customWidth="1"/>
    <col min="3" max="3" width="1.66796875" style="109" customWidth="1"/>
    <col min="4" max="4" width="10" style="109" customWidth="1"/>
    <col min="5" max="5" width="1.171875" style="108" customWidth="1"/>
    <col min="6" max="6" width="11.16015625" style="109" customWidth="1"/>
    <col min="7" max="7" width="1.3359375" style="109" customWidth="1"/>
    <col min="8" max="8" width="10.33203125" style="109" customWidth="1"/>
    <col min="9" max="9" width="1.171875" style="108" customWidth="1"/>
    <col min="10" max="10" width="10.83203125" style="109" customWidth="1"/>
    <col min="11" max="11" width="1.5" style="108" customWidth="1"/>
    <col min="12" max="12" width="12" style="109" customWidth="1"/>
    <col min="13" max="13" width="1.171875" style="108" customWidth="1"/>
    <col min="14" max="14" width="13" style="109" customWidth="1"/>
    <col min="15" max="16" width="13" style="109" hidden="1" customWidth="1"/>
    <col min="17" max="18" width="13" style="109" customWidth="1"/>
    <col min="19" max="19" width="1.0078125" style="109" customWidth="1"/>
    <col min="20" max="20" width="0.1640625" style="109" customWidth="1"/>
    <col min="21" max="21" width="9.33203125" style="109" customWidth="1"/>
    <col min="22" max="22" width="10.5" style="107" bestFit="1" customWidth="1"/>
    <col min="23" max="25" width="9.33203125" style="108" customWidth="1"/>
    <col min="26" max="16384" width="9.33203125" style="109" customWidth="1"/>
  </cols>
  <sheetData>
    <row r="1" spans="1:21" ht="13.5" customHeight="1">
      <c r="A1" s="104"/>
      <c r="B1" s="105"/>
      <c r="C1" s="105"/>
      <c r="D1" s="105"/>
      <c r="E1" s="105"/>
      <c r="F1" s="105"/>
      <c r="G1" s="105"/>
      <c r="H1" s="105"/>
      <c r="I1" s="105"/>
      <c r="J1" s="105"/>
      <c r="K1" s="105"/>
      <c r="L1" s="105"/>
      <c r="M1" s="105"/>
      <c r="N1" s="105"/>
      <c r="O1" s="105"/>
      <c r="P1" s="105"/>
      <c r="Q1" s="105"/>
      <c r="R1" s="105"/>
      <c r="S1" s="105"/>
      <c r="T1" s="106"/>
      <c r="U1" s="108"/>
    </row>
    <row r="2" spans="1:21" ht="13.5" customHeight="1">
      <c r="A2" s="110"/>
      <c r="B2" s="108"/>
      <c r="C2" s="108"/>
      <c r="D2" s="108"/>
      <c r="F2" s="108"/>
      <c r="G2" s="108"/>
      <c r="H2" s="108"/>
      <c r="J2" s="108"/>
      <c r="L2" s="108"/>
      <c r="N2" s="108"/>
      <c r="O2" s="108"/>
      <c r="P2" s="108"/>
      <c r="Q2" s="108"/>
      <c r="R2" s="108"/>
      <c r="S2" s="108"/>
      <c r="T2" s="111"/>
      <c r="U2" s="108"/>
    </row>
    <row r="3" spans="1:21" ht="13.5" customHeight="1">
      <c r="A3" s="110"/>
      <c r="B3" s="108"/>
      <c r="C3" s="108"/>
      <c r="D3" s="108"/>
      <c r="F3" s="108"/>
      <c r="G3" s="108"/>
      <c r="H3" s="108"/>
      <c r="J3" s="108"/>
      <c r="L3" s="108"/>
      <c r="N3" s="108"/>
      <c r="O3" s="108"/>
      <c r="P3" s="108"/>
      <c r="Q3" s="108"/>
      <c r="R3" s="108"/>
      <c r="S3" s="108"/>
      <c r="T3" s="111"/>
      <c r="U3" s="108"/>
    </row>
    <row r="4" spans="1:33" ht="13.5" customHeight="1">
      <c r="A4" s="249" t="s">
        <v>49</v>
      </c>
      <c r="B4" s="236"/>
      <c r="C4" s="236"/>
      <c r="D4" s="236"/>
      <c r="E4" s="236"/>
      <c r="F4" s="236"/>
      <c r="G4" s="236"/>
      <c r="H4" s="236"/>
      <c r="I4" s="236"/>
      <c r="J4" s="236"/>
      <c r="K4" s="236"/>
      <c r="L4" s="236"/>
      <c r="M4" s="236"/>
      <c r="N4" s="236"/>
      <c r="O4" s="236"/>
      <c r="P4" s="236"/>
      <c r="Q4" s="236"/>
      <c r="R4" s="236"/>
      <c r="S4" s="236"/>
      <c r="T4" s="237"/>
      <c r="U4" s="112"/>
      <c r="V4" s="113"/>
      <c r="W4" s="109"/>
      <c r="X4" s="109"/>
      <c r="Y4" s="109"/>
      <c r="AD4" s="108"/>
      <c r="AE4" s="108"/>
      <c r="AF4" s="108"/>
      <c r="AG4" s="108"/>
    </row>
    <row r="5" spans="1:33" ht="13.5" customHeight="1">
      <c r="A5" s="249" t="s">
        <v>31</v>
      </c>
      <c r="B5" s="236"/>
      <c r="C5" s="236"/>
      <c r="D5" s="236"/>
      <c r="E5" s="236"/>
      <c r="F5" s="236"/>
      <c r="G5" s="236"/>
      <c r="H5" s="236"/>
      <c r="I5" s="236"/>
      <c r="J5" s="236"/>
      <c r="K5" s="236"/>
      <c r="L5" s="236"/>
      <c r="M5" s="236"/>
      <c r="N5" s="236"/>
      <c r="O5" s="236"/>
      <c r="P5" s="236"/>
      <c r="Q5" s="236"/>
      <c r="R5" s="236"/>
      <c r="S5" s="236"/>
      <c r="T5" s="237"/>
      <c r="U5" s="112"/>
      <c r="V5" s="113"/>
      <c r="W5" s="109"/>
      <c r="X5" s="109"/>
      <c r="Y5" s="109"/>
      <c r="AD5" s="108"/>
      <c r="AE5" s="108"/>
      <c r="AF5" s="108"/>
      <c r="AG5" s="108"/>
    </row>
    <row r="6" spans="1:33" ht="13.5" customHeight="1">
      <c r="A6" s="249" t="s">
        <v>0</v>
      </c>
      <c r="B6" s="236"/>
      <c r="C6" s="236"/>
      <c r="D6" s="236"/>
      <c r="E6" s="236"/>
      <c r="F6" s="236"/>
      <c r="G6" s="236"/>
      <c r="H6" s="236"/>
      <c r="I6" s="236"/>
      <c r="J6" s="236"/>
      <c r="K6" s="236"/>
      <c r="L6" s="236"/>
      <c r="M6" s="236"/>
      <c r="N6" s="236"/>
      <c r="O6" s="236"/>
      <c r="P6" s="236"/>
      <c r="Q6" s="236"/>
      <c r="R6" s="236"/>
      <c r="S6" s="236"/>
      <c r="T6" s="237"/>
      <c r="U6" s="112"/>
      <c r="V6" s="113"/>
      <c r="W6" s="109"/>
      <c r="X6" s="109"/>
      <c r="Y6" s="109"/>
      <c r="AC6" s="101"/>
      <c r="AD6" s="101"/>
      <c r="AE6" s="101"/>
      <c r="AF6" s="101"/>
      <c r="AG6" s="108"/>
    </row>
    <row r="7" spans="1:24" ht="13.5" customHeight="1">
      <c r="A7" s="114"/>
      <c r="B7" s="101"/>
      <c r="C7" s="101"/>
      <c r="D7" s="101"/>
      <c r="E7" s="101"/>
      <c r="F7" s="101"/>
      <c r="G7" s="101"/>
      <c r="H7" s="101"/>
      <c r="I7" s="101"/>
      <c r="J7" s="101"/>
      <c r="K7" s="101"/>
      <c r="L7" s="101"/>
      <c r="M7" s="101"/>
      <c r="N7" s="101"/>
      <c r="O7" s="101"/>
      <c r="P7" s="101"/>
      <c r="Q7" s="101"/>
      <c r="R7" s="101"/>
      <c r="S7" s="101"/>
      <c r="T7" s="102"/>
      <c r="U7" s="101"/>
      <c r="V7" s="115"/>
      <c r="W7" s="101"/>
      <c r="X7" s="101"/>
    </row>
    <row r="8" spans="1:33" ht="13.5" customHeight="1">
      <c r="A8" s="253" t="s">
        <v>21</v>
      </c>
      <c r="B8" s="235"/>
      <c r="C8" s="235"/>
      <c r="D8" s="235"/>
      <c r="E8" s="235"/>
      <c r="F8" s="235"/>
      <c r="G8" s="235"/>
      <c r="H8" s="235"/>
      <c r="I8" s="235"/>
      <c r="J8" s="235"/>
      <c r="K8" s="235"/>
      <c r="L8" s="235"/>
      <c r="M8" s="235"/>
      <c r="N8" s="235"/>
      <c r="O8" s="235"/>
      <c r="P8" s="235"/>
      <c r="Q8" s="235"/>
      <c r="R8" s="235"/>
      <c r="S8" s="235"/>
      <c r="T8" s="244"/>
      <c r="U8" s="101"/>
      <c r="V8" s="113"/>
      <c r="W8" s="109"/>
      <c r="X8" s="109"/>
      <c r="Y8" s="109"/>
      <c r="AD8" s="108"/>
      <c r="AE8" s="108"/>
      <c r="AF8" s="108"/>
      <c r="AG8" s="108"/>
    </row>
    <row r="9" spans="1:33" ht="13.5" customHeight="1">
      <c r="A9" s="249" t="s">
        <v>135</v>
      </c>
      <c r="B9" s="236"/>
      <c r="C9" s="236"/>
      <c r="D9" s="236"/>
      <c r="E9" s="236"/>
      <c r="F9" s="236"/>
      <c r="G9" s="236"/>
      <c r="H9" s="236"/>
      <c r="I9" s="236"/>
      <c r="J9" s="236"/>
      <c r="K9" s="236"/>
      <c r="L9" s="236"/>
      <c r="M9" s="236"/>
      <c r="N9" s="236"/>
      <c r="O9" s="236"/>
      <c r="P9" s="236"/>
      <c r="Q9" s="236"/>
      <c r="R9" s="236"/>
      <c r="S9" s="236"/>
      <c r="T9" s="237"/>
      <c r="U9" s="112"/>
      <c r="V9" s="113"/>
      <c r="W9" s="109"/>
      <c r="X9" s="109"/>
      <c r="Y9" s="109"/>
      <c r="AD9" s="108"/>
      <c r="AE9" s="108"/>
      <c r="AF9" s="108"/>
      <c r="AG9" s="108"/>
    </row>
    <row r="10" spans="1:33" ht="13.5" customHeight="1">
      <c r="A10" s="250" t="s">
        <v>91</v>
      </c>
      <c r="B10" s="239"/>
      <c r="C10" s="239"/>
      <c r="D10" s="239"/>
      <c r="E10" s="239"/>
      <c r="F10" s="239"/>
      <c r="G10" s="239"/>
      <c r="H10" s="239"/>
      <c r="I10" s="239"/>
      <c r="J10" s="239"/>
      <c r="K10" s="239"/>
      <c r="L10" s="239"/>
      <c r="M10" s="239"/>
      <c r="N10" s="239"/>
      <c r="O10" s="239"/>
      <c r="P10" s="239"/>
      <c r="Q10" s="239"/>
      <c r="R10" s="239"/>
      <c r="S10" s="239"/>
      <c r="T10" s="240"/>
      <c r="U10" s="116"/>
      <c r="V10" s="113"/>
      <c r="W10" s="109"/>
      <c r="X10" s="109"/>
      <c r="Y10" s="109"/>
      <c r="AD10" s="108"/>
      <c r="AE10" s="108"/>
      <c r="AF10" s="108"/>
      <c r="AG10" s="108"/>
    </row>
    <row r="11" spans="1:33" ht="13.5" customHeight="1">
      <c r="A11" s="149"/>
      <c r="B11" s="116"/>
      <c r="C11" s="116"/>
      <c r="D11" s="116"/>
      <c r="E11" s="116"/>
      <c r="F11" s="116"/>
      <c r="G11" s="116"/>
      <c r="H11" s="116"/>
      <c r="I11" s="116"/>
      <c r="J11" s="116"/>
      <c r="K11" s="116"/>
      <c r="L11" s="116"/>
      <c r="M11" s="116"/>
      <c r="N11" s="116"/>
      <c r="O11" s="116"/>
      <c r="P11" s="116"/>
      <c r="Q11" s="116"/>
      <c r="R11" s="116"/>
      <c r="S11" s="116"/>
      <c r="T11" s="117"/>
      <c r="U11" s="116"/>
      <c r="V11" s="113"/>
      <c r="W11" s="109"/>
      <c r="X11" s="109"/>
      <c r="Y11" s="109"/>
      <c r="AD11" s="108"/>
      <c r="AE11" s="108"/>
      <c r="AF11" s="108"/>
      <c r="AG11" s="108"/>
    </row>
    <row r="12" spans="1:26" ht="13.5" customHeight="1">
      <c r="A12" s="118"/>
      <c r="B12" s="108"/>
      <c r="C12" s="108"/>
      <c r="D12" s="108"/>
      <c r="F12" s="236" t="s">
        <v>22</v>
      </c>
      <c r="G12" s="236"/>
      <c r="H12" s="236"/>
      <c r="I12" s="236"/>
      <c r="J12" s="236"/>
      <c r="K12" s="248"/>
      <c r="L12" s="112" t="s">
        <v>23</v>
      </c>
      <c r="M12" s="119"/>
      <c r="N12" s="108"/>
      <c r="O12" s="108"/>
      <c r="P12" s="108"/>
      <c r="Q12" s="108"/>
      <c r="R12" s="108"/>
      <c r="S12" s="119"/>
      <c r="T12" s="111"/>
      <c r="U12" s="108"/>
      <c r="Z12" s="108"/>
    </row>
    <row r="13" spans="1:26" ht="13.5" customHeight="1">
      <c r="A13" s="118"/>
      <c r="B13" s="108"/>
      <c r="C13" s="108"/>
      <c r="D13" s="108"/>
      <c r="F13" s="251" t="s">
        <v>92</v>
      </c>
      <c r="G13" s="252"/>
      <c r="H13" s="252"/>
      <c r="I13" s="252"/>
      <c r="J13" s="252"/>
      <c r="K13" s="252"/>
      <c r="L13" s="252"/>
      <c r="M13" s="119"/>
      <c r="N13" s="108"/>
      <c r="O13" s="108"/>
      <c r="P13" s="108"/>
      <c r="Q13" s="108"/>
      <c r="R13" s="108"/>
      <c r="S13" s="119"/>
      <c r="T13" s="111"/>
      <c r="U13" s="108"/>
      <c r="Z13" s="108"/>
    </row>
    <row r="14" spans="1:26" ht="13.5" customHeight="1">
      <c r="A14" s="118"/>
      <c r="B14" s="108"/>
      <c r="C14" s="108"/>
      <c r="D14" s="108"/>
      <c r="F14" s="112"/>
      <c r="G14" s="112"/>
      <c r="H14" s="112"/>
      <c r="J14" s="112" t="s">
        <v>33</v>
      </c>
      <c r="L14" s="112"/>
      <c r="M14" s="119"/>
      <c r="N14" s="156"/>
      <c r="O14" s="108"/>
      <c r="P14" s="108"/>
      <c r="Q14" s="108"/>
      <c r="R14" s="108"/>
      <c r="S14" s="119"/>
      <c r="T14" s="111"/>
      <c r="U14" s="108"/>
      <c r="Z14" s="108"/>
    </row>
    <row r="15" spans="1:26" ht="13.5" customHeight="1">
      <c r="A15" s="118"/>
      <c r="B15" s="108"/>
      <c r="C15" s="108"/>
      <c r="D15" s="112" t="s">
        <v>24</v>
      </c>
      <c r="E15" s="112"/>
      <c r="F15" s="112" t="s">
        <v>25</v>
      </c>
      <c r="G15" s="112"/>
      <c r="H15" s="112" t="s">
        <v>55</v>
      </c>
      <c r="I15" s="112"/>
      <c r="J15" s="112" t="s">
        <v>34</v>
      </c>
      <c r="K15" s="112"/>
      <c r="L15" s="112" t="s">
        <v>26</v>
      </c>
      <c r="M15" s="101"/>
      <c r="O15" s="112" t="s">
        <v>71</v>
      </c>
      <c r="P15" s="112"/>
      <c r="Q15" s="112" t="s">
        <v>71</v>
      </c>
      <c r="R15" s="112" t="s">
        <v>30</v>
      </c>
      <c r="S15" s="101"/>
      <c r="T15" s="111"/>
      <c r="U15" s="112"/>
      <c r="Z15" s="108"/>
    </row>
    <row r="16" spans="1:26" s="122" customFormat="1" ht="13.5" customHeight="1">
      <c r="A16" s="103"/>
      <c r="B16" s="119"/>
      <c r="C16" s="119"/>
      <c r="D16" s="112" t="s">
        <v>27</v>
      </c>
      <c r="E16" s="112"/>
      <c r="F16" s="112" t="s">
        <v>28</v>
      </c>
      <c r="G16" s="112"/>
      <c r="H16" s="112" t="s">
        <v>59</v>
      </c>
      <c r="I16" s="112"/>
      <c r="J16" s="112" t="s">
        <v>67</v>
      </c>
      <c r="K16" s="112"/>
      <c r="L16" s="112" t="s">
        <v>107</v>
      </c>
      <c r="M16" s="112"/>
      <c r="N16" s="112" t="s">
        <v>30</v>
      </c>
      <c r="O16" s="112" t="s">
        <v>72</v>
      </c>
      <c r="P16" s="112" t="s">
        <v>30</v>
      </c>
      <c r="Q16" s="112" t="s">
        <v>93</v>
      </c>
      <c r="R16" s="112" t="s">
        <v>94</v>
      </c>
      <c r="S16" s="112"/>
      <c r="T16" s="120"/>
      <c r="U16" s="112"/>
      <c r="V16" s="121"/>
      <c r="W16" s="119"/>
      <c r="X16" s="119"/>
      <c r="Y16" s="119"/>
      <c r="Z16" s="119"/>
    </row>
    <row r="17" spans="1:26" s="122" customFormat="1" ht="13.5" customHeight="1">
      <c r="A17" s="103"/>
      <c r="B17" s="119"/>
      <c r="C17" s="119"/>
      <c r="D17" s="112" t="s">
        <v>1</v>
      </c>
      <c r="E17" s="112"/>
      <c r="F17" s="112" t="str">
        <f>+D17</f>
        <v>RM'000</v>
      </c>
      <c r="G17" s="112"/>
      <c r="H17" s="112" t="str">
        <f>+F17</f>
        <v>RM'000</v>
      </c>
      <c r="I17" s="112"/>
      <c r="J17" s="112" t="s">
        <v>1</v>
      </c>
      <c r="K17" s="112"/>
      <c r="L17" s="112" t="s">
        <v>1</v>
      </c>
      <c r="M17" s="112"/>
      <c r="N17" s="112" t="s">
        <v>1</v>
      </c>
      <c r="O17" s="112" t="s">
        <v>1</v>
      </c>
      <c r="P17" s="112" t="s">
        <v>1</v>
      </c>
      <c r="Q17" s="112" t="s">
        <v>1</v>
      </c>
      <c r="R17" s="112"/>
      <c r="S17" s="112"/>
      <c r="T17" s="120"/>
      <c r="U17" s="112"/>
      <c r="V17" s="121"/>
      <c r="W17" s="119"/>
      <c r="X17" s="119"/>
      <c r="Y17" s="119"/>
      <c r="Z17" s="119"/>
    </row>
    <row r="18" spans="1:26" ht="13.5" customHeight="1">
      <c r="A18" s="110"/>
      <c r="B18" s="108"/>
      <c r="C18" s="108"/>
      <c r="D18" s="108"/>
      <c r="F18" s="108"/>
      <c r="G18" s="108"/>
      <c r="H18" s="108"/>
      <c r="J18" s="108"/>
      <c r="L18" s="108"/>
      <c r="M18" s="123"/>
      <c r="N18" s="123"/>
      <c r="O18" s="123"/>
      <c r="P18" s="123"/>
      <c r="Q18" s="123"/>
      <c r="R18" s="123"/>
      <c r="S18" s="123"/>
      <c r="T18" s="111"/>
      <c r="U18" s="108"/>
      <c r="Z18" s="108"/>
    </row>
    <row r="19" spans="1:26" ht="13.5" customHeight="1">
      <c r="A19" s="110"/>
      <c r="B19" s="133" t="s">
        <v>124</v>
      </c>
      <c r="C19" s="108"/>
      <c r="D19" s="108"/>
      <c r="F19" s="108"/>
      <c r="G19" s="108"/>
      <c r="H19" s="108"/>
      <c r="J19" s="108"/>
      <c r="L19" s="108"/>
      <c r="M19" s="123"/>
      <c r="N19" s="123"/>
      <c r="O19" s="123"/>
      <c r="P19" s="123"/>
      <c r="Q19" s="123"/>
      <c r="R19" s="123"/>
      <c r="S19" s="123"/>
      <c r="T19" s="111"/>
      <c r="U19" s="108"/>
      <c r="Z19" s="108"/>
    </row>
    <row r="20" spans="1:26" ht="13.5" customHeight="1">
      <c r="A20" s="110"/>
      <c r="B20" s="108"/>
      <c r="C20" s="108"/>
      <c r="D20" s="108"/>
      <c r="F20" s="108"/>
      <c r="G20" s="108"/>
      <c r="H20" s="108"/>
      <c r="J20" s="108"/>
      <c r="L20" s="108"/>
      <c r="M20" s="123"/>
      <c r="N20" s="123"/>
      <c r="O20" s="123"/>
      <c r="P20" s="123"/>
      <c r="Q20" s="123"/>
      <c r="R20" s="123"/>
      <c r="S20" s="123"/>
      <c r="T20" s="111"/>
      <c r="U20" s="108"/>
      <c r="Z20" s="108"/>
    </row>
    <row r="21" spans="1:26" ht="13.5" customHeight="1">
      <c r="A21" s="110"/>
      <c r="B21" s="108" t="s">
        <v>117</v>
      </c>
      <c r="C21" s="108"/>
      <c r="D21" s="128">
        <v>45844</v>
      </c>
      <c r="E21" s="128"/>
      <c r="F21" s="128">
        <v>11569</v>
      </c>
      <c r="G21" s="128">
        <v>0</v>
      </c>
      <c r="H21" s="128">
        <v>-879</v>
      </c>
      <c r="I21" s="128">
        <v>0</v>
      </c>
      <c r="J21" s="128">
        <v>54</v>
      </c>
      <c r="K21" s="128">
        <v>0</v>
      </c>
      <c r="L21" s="128">
        <v>14118</v>
      </c>
      <c r="M21" s="128">
        <v>0</v>
      </c>
      <c r="N21" s="128">
        <f>SUM(D21:L21)</f>
        <v>70706</v>
      </c>
      <c r="O21" s="128">
        <v>0</v>
      </c>
      <c r="P21" s="128">
        <v>68465</v>
      </c>
      <c r="Q21" s="128">
        <v>448</v>
      </c>
      <c r="R21" s="128">
        <f>+N21+Q21</f>
        <v>71154</v>
      </c>
      <c r="S21" s="123"/>
      <c r="T21" s="111"/>
      <c r="U21" s="108"/>
      <c r="Z21" s="108"/>
    </row>
    <row r="22" spans="1:26" ht="13.5" customHeight="1">
      <c r="A22" s="110"/>
      <c r="B22" s="108"/>
      <c r="C22" s="108"/>
      <c r="D22" s="128"/>
      <c r="E22" s="128"/>
      <c r="F22" s="128"/>
      <c r="G22" s="128"/>
      <c r="H22" s="128"/>
      <c r="I22" s="128"/>
      <c r="J22" s="128"/>
      <c r="K22" s="128"/>
      <c r="L22" s="128"/>
      <c r="M22" s="189"/>
      <c r="N22" s="134"/>
      <c r="O22" s="128"/>
      <c r="P22" s="134"/>
      <c r="Q22" s="134"/>
      <c r="R22" s="134"/>
      <c r="S22" s="123"/>
      <c r="T22" s="111"/>
      <c r="U22" s="108"/>
      <c r="Z22" s="108"/>
    </row>
    <row r="23" spans="1:26" ht="13.5" customHeight="1">
      <c r="A23" s="110"/>
      <c r="B23" s="125" t="s">
        <v>35</v>
      </c>
      <c r="C23" s="108"/>
      <c r="D23" s="190"/>
      <c r="E23" s="191"/>
      <c r="F23" s="191"/>
      <c r="G23" s="191"/>
      <c r="H23" s="192"/>
      <c r="I23" s="191"/>
      <c r="J23" s="191"/>
      <c r="K23" s="191"/>
      <c r="L23" s="191"/>
      <c r="M23" s="191"/>
      <c r="N23" s="191"/>
      <c r="O23" s="191"/>
      <c r="P23" s="191"/>
      <c r="Q23" s="191"/>
      <c r="R23" s="150"/>
      <c r="S23" s="123"/>
      <c r="T23" s="111"/>
      <c r="U23" s="108"/>
      <c r="Z23" s="108"/>
    </row>
    <row r="24" spans="1:26" ht="13.5" customHeight="1">
      <c r="A24" s="110"/>
      <c r="B24" s="127" t="s">
        <v>52</v>
      </c>
      <c r="C24" s="108"/>
      <c r="D24" s="138">
        <v>0</v>
      </c>
      <c r="E24" s="128"/>
      <c r="F24" s="128">
        <v>0</v>
      </c>
      <c r="G24" s="128"/>
      <c r="H24" s="134" t="s">
        <v>54</v>
      </c>
      <c r="I24" s="128"/>
      <c r="J24" s="128">
        <v>-150</v>
      </c>
      <c r="K24" s="128"/>
      <c r="L24" s="128">
        <v>0</v>
      </c>
      <c r="M24" s="128"/>
      <c r="N24" s="128">
        <f>SUM(D24:L24)</f>
        <v>-150</v>
      </c>
      <c r="O24" s="128"/>
      <c r="P24" s="128"/>
      <c r="Q24" s="128">
        <v>0</v>
      </c>
      <c r="R24" s="193">
        <f>+N24+Q24</f>
        <v>-150</v>
      </c>
      <c r="S24" s="123"/>
      <c r="T24" s="111"/>
      <c r="U24" s="108"/>
      <c r="Z24" s="108"/>
    </row>
    <row r="25" spans="1:26" ht="13.5" customHeight="1">
      <c r="A25" s="110"/>
      <c r="B25" s="127"/>
      <c r="C25" s="108"/>
      <c r="D25" s="139"/>
      <c r="E25" s="136"/>
      <c r="F25" s="136"/>
      <c r="G25" s="136"/>
      <c r="H25" s="137"/>
      <c r="I25" s="136"/>
      <c r="J25" s="136"/>
      <c r="K25" s="136"/>
      <c r="L25" s="136"/>
      <c r="M25" s="136"/>
      <c r="N25" s="136"/>
      <c r="O25" s="136"/>
      <c r="P25" s="136"/>
      <c r="Q25" s="136"/>
      <c r="R25" s="194"/>
      <c r="S25" s="123"/>
      <c r="T25" s="111"/>
      <c r="U25" s="108"/>
      <c r="Z25" s="108"/>
    </row>
    <row r="26" spans="1:26" ht="13.5" customHeight="1">
      <c r="A26" s="110"/>
      <c r="B26" s="130" t="s">
        <v>103</v>
      </c>
      <c r="C26" s="108"/>
      <c r="D26" s="128">
        <f>SUM(D23:D25)</f>
        <v>0</v>
      </c>
      <c r="E26" s="128"/>
      <c r="F26" s="128">
        <f>SUM(F23:F25)</f>
        <v>0</v>
      </c>
      <c r="G26" s="128"/>
      <c r="H26" s="128">
        <f>SUM(H23:H25)</f>
        <v>0</v>
      </c>
      <c r="I26" s="128"/>
      <c r="J26" s="128">
        <f>SUM(J23:J25)</f>
        <v>-150</v>
      </c>
      <c r="K26" s="141"/>
      <c r="L26" s="128">
        <f>SUM(L23:L25)</f>
        <v>0</v>
      </c>
      <c r="M26" s="128"/>
      <c r="N26" s="128">
        <f>SUM(N23:N25)</f>
        <v>-150</v>
      </c>
      <c r="O26" s="128"/>
      <c r="P26" s="128"/>
      <c r="Q26" s="128">
        <v>0</v>
      </c>
      <c r="R26" s="128">
        <f>SUM(R23:R25)</f>
        <v>-150</v>
      </c>
      <c r="S26" s="123"/>
      <c r="T26" s="111"/>
      <c r="U26" s="108"/>
      <c r="Z26" s="108"/>
    </row>
    <row r="27" spans="1:26" ht="13.5" customHeight="1">
      <c r="A27" s="110"/>
      <c r="B27" s="130"/>
      <c r="C27" s="108"/>
      <c r="D27" s="128"/>
      <c r="E27" s="128"/>
      <c r="F27" s="128"/>
      <c r="G27" s="128"/>
      <c r="H27" s="128"/>
      <c r="I27" s="128"/>
      <c r="J27" s="128"/>
      <c r="K27" s="141"/>
      <c r="L27" s="128"/>
      <c r="M27" s="128"/>
      <c r="N27" s="128"/>
      <c r="O27" s="128"/>
      <c r="P27" s="128"/>
      <c r="Q27" s="128"/>
      <c r="R27" s="128"/>
      <c r="S27" s="123"/>
      <c r="T27" s="111"/>
      <c r="U27" s="108"/>
      <c r="Z27" s="108"/>
    </row>
    <row r="28" spans="1:26" ht="13.5" customHeight="1">
      <c r="A28" s="110"/>
      <c r="B28" s="155" t="s">
        <v>140</v>
      </c>
      <c r="C28" s="108"/>
      <c r="D28" s="128">
        <v>0</v>
      </c>
      <c r="E28" s="128"/>
      <c r="F28" s="128">
        <v>0</v>
      </c>
      <c r="G28" s="128"/>
      <c r="H28" s="128">
        <v>0</v>
      </c>
      <c r="I28" s="128"/>
      <c r="J28" s="128"/>
      <c r="K28" s="128"/>
      <c r="L28" s="128">
        <v>-573</v>
      </c>
      <c r="M28" s="128"/>
      <c r="N28" s="128">
        <f>J28+L28</f>
        <v>-573</v>
      </c>
      <c r="O28" s="128">
        <v>-71</v>
      </c>
      <c r="P28" s="128">
        <v>1241</v>
      </c>
      <c r="Q28" s="128">
        <v>13</v>
      </c>
      <c r="R28" s="134">
        <f>N28+Q28</f>
        <v>-560</v>
      </c>
      <c r="S28" s="123"/>
      <c r="T28" s="111"/>
      <c r="U28" s="108"/>
      <c r="Z28" s="108"/>
    </row>
    <row r="29" spans="1:26" ht="13.5" customHeight="1">
      <c r="A29" s="124"/>
      <c r="B29" s="108"/>
      <c r="C29" s="108"/>
      <c r="D29" s="128"/>
      <c r="E29" s="128"/>
      <c r="F29" s="128"/>
      <c r="G29" s="128"/>
      <c r="H29" s="128"/>
      <c r="I29" s="128"/>
      <c r="J29" s="128"/>
      <c r="K29" s="128"/>
      <c r="L29" s="128"/>
      <c r="M29" s="128"/>
      <c r="N29" s="128"/>
      <c r="O29" s="128"/>
      <c r="P29" s="128"/>
      <c r="Q29" s="128"/>
      <c r="R29" s="128"/>
      <c r="S29" s="107"/>
      <c r="T29" s="111"/>
      <c r="U29" s="108"/>
      <c r="Z29" s="108"/>
    </row>
    <row r="30" spans="1:26" ht="13.5" customHeight="1">
      <c r="A30" s="124"/>
      <c r="B30" s="130" t="s">
        <v>56</v>
      </c>
      <c r="C30" s="108"/>
      <c r="D30" s="128">
        <v>0</v>
      </c>
      <c r="E30" s="128"/>
      <c r="F30" s="128">
        <v>0</v>
      </c>
      <c r="G30" s="128"/>
      <c r="H30" s="187">
        <v>-1</v>
      </c>
      <c r="I30" s="128"/>
      <c r="J30" s="128">
        <v>0</v>
      </c>
      <c r="K30" s="128"/>
      <c r="L30" s="128">
        <v>0</v>
      </c>
      <c r="M30" s="128"/>
      <c r="N30" s="128">
        <f>SUM(D30:L30)</f>
        <v>-1</v>
      </c>
      <c r="O30" s="128">
        <v>0</v>
      </c>
      <c r="P30" s="134">
        <v>-1</v>
      </c>
      <c r="Q30" s="134">
        <v>0</v>
      </c>
      <c r="R30" s="128">
        <f>+N30+Q30</f>
        <v>-1</v>
      </c>
      <c r="S30" s="107"/>
      <c r="T30" s="111"/>
      <c r="U30" s="108"/>
      <c r="Z30" s="108"/>
    </row>
    <row r="31" spans="1:26" ht="13.5" customHeight="1">
      <c r="A31" s="124"/>
      <c r="B31" s="130"/>
      <c r="C31" s="108"/>
      <c r="D31" s="128"/>
      <c r="E31" s="128"/>
      <c r="F31" s="128"/>
      <c r="G31" s="128"/>
      <c r="H31" s="187"/>
      <c r="I31" s="128"/>
      <c r="J31" s="128"/>
      <c r="K31" s="128"/>
      <c r="L31" s="128"/>
      <c r="M31" s="128"/>
      <c r="N31" s="134"/>
      <c r="O31" s="128"/>
      <c r="P31" s="134"/>
      <c r="Q31" s="134"/>
      <c r="R31" s="134"/>
      <c r="S31" s="107"/>
      <c r="T31" s="111"/>
      <c r="U31" s="108"/>
      <c r="Z31" s="108"/>
    </row>
    <row r="32" spans="1:26" ht="13.5" customHeight="1">
      <c r="A32" s="124"/>
      <c r="B32" s="130" t="s">
        <v>102</v>
      </c>
      <c r="C32" s="108"/>
      <c r="D32" s="128">
        <v>0</v>
      </c>
      <c r="E32" s="128"/>
      <c r="F32" s="128">
        <v>0</v>
      </c>
      <c r="G32" s="128"/>
      <c r="H32" s="187">
        <v>0</v>
      </c>
      <c r="I32" s="128"/>
      <c r="J32" s="128">
        <v>0</v>
      </c>
      <c r="K32" s="128"/>
      <c r="L32" s="128">
        <v>0</v>
      </c>
      <c r="M32" s="128"/>
      <c r="N32" s="134">
        <f>L32</f>
        <v>0</v>
      </c>
      <c r="O32" s="128"/>
      <c r="P32" s="134"/>
      <c r="Q32" s="134">
        <v>0</v>
      </c>
      <c r="R32" s="128">
        <f>+N32+Q32</f>
        <v>0</v>
      </c>
      <c r="S32" s="107"/>
      <c r="T32" s="111"/>
      <c r="U32" s="108"/>
      <c r="Z32" s="108"/>
    </row>
    <row r="33" spans="1:26" ht="13.5" customHeight="1">
      <c r="A33" s="124"/>
      <c r="B33" s="130"/>
      <c r="C33" s="108"/>
      <c r="D33" s="128"/>
      <c r="E33" s="128"/>
      <c r="F33" s="128"/>
      <c r="G33" s="128"/>
      <c r="H33" s="128"/>
      <c r="I33" s="128"/>
      <c r="J33" s="195"/>
      <c r="K33" s="128"/>
      <c r="L33" s="128"/>
      <c r="M33" s="128"/>
      <c r="N33" s="134"/>
      <c r="O33" s="134"/>
      <c r="P33" s="134"/>
      <c r="Q33" s="134"/>
      <c r="R33" s="134" t="s">
        <v>97</v>
      </c>
      <c r="S33" s="107"/>
      <c r="T33" s="111"/>
      <c r="U33" s="108"/>
      <c r="Z33" s="108"/>
    </row>
    <row r="34" spans="1:26" ht="13.5" customHeight="1">
      <c r="A34" s="124"/>
      <c r="B34" s="130" t="s">
        <v>98</v>
      </c>
      <c r="C34" s="108"/>
      <c r="D34" s="128">
        <v>0</v>
      </c>
      <c r="E34" s="128"/>
      <c r="F34" s="128">
        <v>0</v>
      </c>
      <c r="G34" s="128"/>
      <c r="H34" s="187">
        <v>0</v>
      </c>
      <c r="I34" s="128"/>
      <c r="J34" s="128">
        <v>0</v>
      </c>
      <c r="K34" s="128"/>
      <c r="L34" s="128">
        <v>0</v>
      </c>
      <c r="M34" s="128"/>
      <c r="N34" s="134">
        <v>0</v>
      </c>
      <c r="O34" s="134"/>
      <c r="P34" s="134"/>
      <c r="Q34" s="134">
        <v>0</v>
      </c>
      <c r="R34" s="134">
        <v>0</v>
      </c>
      <c r="S34" s="107"/>
      <c r="T34" s="111"/>
      <c r="U34" s="108"/>
      <c r="Z34" s="108"/>
    </row>
    <row r="35" spans="1:26" ht="13.5" customHeight="1">
      <c r="A35" s="124"/>
      <c r="B35" s="130"/>
      <c r="C35" s="108"/>
      <c r="D35" s="128"/>
      <c r="E35" s="128"/>
      <c r="F35" s="128"/>
      <c r="G35" s="128"/>
      <c r="H35" s="128"/>
      <c r="I35" s="128"/>
      <c r="J35" s="195"/>
      <c r="K35" s="128"/>
      <c r="L35" s="128"/>
      <c r="M35" s="128"/>
      <c r="N35" s="134"/>
      <c r="O35" s="134"/>
      <c r="P35" s="134"/>
      <c r="Q35" s="134"/>
      <c r="R35" s="134"/>
      <c r="S35" s="107"/>
      <c r="T35" s="111"/>
      <c r="U35" s="108"/>
      <c r="Z35" s="108"/>
    </row>
    <row r="36" spans="1:26" ht="13.5" customHeight="1" thickBot="1">
      <c r="A36" s="124"/>
      <c r="B36" s="108" t="s">
        <v>125</v>
      </c>
      <c r="C36" s="108"/>
      <c r="D36" s="152">
        <f>D21+D26+D28+D30+D32+D34</f>
        <v>45844</v>
      </c>
      <c r="E36" s="152" t="e">
        <v>#REF!</v>
      </c>
      <c r="F36" s="152">
        <f>F21+F26+F28+F30+F32+F34</f>
        <v>11569</v>
      </c>
      <c r="G36" s="152">
        <v>0</v>
      </c>
      <c r="H36" s="152">
        <f>H21+H26+H28+H30+H32+H34</f>
        <v>-880</v>
      </c>
      <c r="I36" s="152">
        <v>0</v>
      </c>
      <c r="J36" s="152">
        <f>J21+J26+J28+J30+J32+J34</f>
        <v>-96</v>
      </c>
      <c r="K36" s="152">
        <v>0</v>
      </c>
      <c r="L36" s="152">
        <f>L21+L26+L28+L30+L32+L34</f>
        <v>13545</v>
      </c>
      <c r="M36" s="152">
        <v>0</v>
      </c>
      <c r="N36" s="152">
        <f>N21+N26+N28+N30+N32+N34</f>
        <v>69982</v>
      </c>
      <c r="O36" s="196">
        <v>-71</v>
      </c>
      <c r="P36" s="196">
        <v>69706</v>
      </c>
      <c r="Q36" s="152">
        <f>Q21+Q26+Q28+Q30+Q32+Q34</f>
        <v>461</v>
      </c>
      <c r="R36" s="152">
        <f>R21+R26+R28+R30+R32+R34</f>
        <v>70443</v>
      </c>
      <c r="S36" s="128"/>
      <c r="T36" s="111"/>
      <c r="U36" s="108"/>
      <c r="Z36" s="108"/>
    </row>
    <row r="37" spans="1:26" ht="13.5" customHeight="1">
      <c r="A37" s="124"/>
      <c r="B37" s="108"/>
      <c r="C37" s="108"/>
      <c r="D37" s="107"/>
      <c r="E37" s="107"/>
      <c r="F37" s="107"/>
      <c r="G37" s="107"/>
      <c r="H37" s="107"/>
      <c r="I37" s="107"/>
      <c r="J37" s="107"/>
      <c r="K37" s="107"/>
      <c r="L37" s="107"/>
      <c r="M37" s="107"/>
      <c r="N37" s="107"/>
      <c r="O37" s="107"/>
      <c r="P37" s="107"/>
      <c r="Q37" s="107"/>
      <c r="R37" s="107"/>
      <c r="S37" s="107"/>
      <c r="T37" s="111"/>
      <c r="U37" s="108"/>
      <c r="Z37" s="108"/>
    </row>
    <row r="38" spans="1:26" ht="13.5" customHeight="1">
      <c r="A38" s="124"/>
      <c r="B38" s="108"/>
      <c r="C38" s="108"/>
      <c r="D38" s="107"/>
      <c r="E38" s="107"/>
      <c r="F38" s="107"/>
      <c r="G38" s="107"/>
      <c r="H38" s="107"/>
      <c r="I38" s="107"/>
      <c r="J38" s="107"/>
      <c r="K38" s="107"/>
      <c r="L38" s="107"/>
      <c r="M38" s="107"/>
      <c r="N38" s="107"/>
      <c r="O38" s="107"/>
      <c r="P38" s="107"/>
      <c r="Q38" s="107"/>
      <c r="R38" s="107"/>
      <c r="S38" s="107"/>
      <c r="T38" s="111"/>
      <c r="U38" s="108"/>
      <c r="Z38" s="108"/>
    </row>
    <row r="39" spans="1:26" ht="13.5" customHeight="1">
      <c r="A39" s="124"/>
      <c r="B39" s="132" t="s">
        <v>136</v>
      </c>
      <c r="C39" s="108"/>
      <c r="D39" s="107"/>
      <c r="E39" s="107"/>
      <c r="F39" s="107"/>
      <c r="G39" s="107"/>
      <c r="H39" s="107"/>
      <c r="I39" s="107"/>
      <c r="J39" s="107"/>
      <c r="K39" s="107"/>
      <c r="L39" s="107"/>
      <c r="M39" s="107"/>
      <c r="N39" s="107"/>
      <c r="O39" s="107"/>
      <c r="P39" s="107"/>
      <c r="Q39" s="107"/>
      <c r="R39" s="107"/>
      <c r="S39" s="107"/>
      <c r="T39" s="111"/>
      <c r="U39" s="108"/>
      <c r="Z39" s="108"/>
    </row>
    <row r="40" spans="1:26" ht="13.5" customHeight="1">
      <c r="A40" s="124"/>
      <c r="B40" s="133"/>
      <c r="C40" s="108"/>
      <c r="D40" s="107"/>
      <c r="E40" s="107"/>
      <c r="F40" s="107"/>
      <c r="G40" s="107"/>
      <c r="H40" s="107"/>
      <c r="I40" s="107"/>
      <c r="J40" s="107"/>
      <c r="K40" s="107"/>
      <c r="L40" s="107"/>
      <c r="M40" s="107"/>
      <c r="N40" s="107"/>
      <c r="O40" s="107"/>
      <c r="P40" s="107"/>
      <c r="Q40" s="107"/>
      <c r="R40" s="107"/>
      <c r="S40" s="107"/>
      <c r="T40" s="111"/>
      <c r="U40" s="108"/>
      <c r="Z40" s="108"/>
    </row>
    <row r="41" spans="1:26" ht="13.5" customHeight="1">
      <c r="A41" s="124"/>
      <c r="B41" s="108" t="s">
        <v>95</v>
      </c>
      <c r="C41" s="108"/>
      <c r="D41" s="128">
        <v>45844</v>
      </c>
      <c r="E41" s="128"/>
      <c r="F41" s="128">
        <v>11569</v>
      </c>
      <c r="G41" s="128"/>
      <c r="H41" s="134">
        <v>-878</v>
      </c>
      <c r="I41" s="128"/>
      <c r="J41" s="128">
        <v>-543</v>
      </c>
      <c r="K41" s="128"/>
      <c r="L41" s="128">
        <v>12473</v>
      </c>
      <c r="M41" s="128"/>
      <c r="N41" s="128">
        <f>D41+F41+H41+J41+L41</f>
        <v>68465</v>
      </c>
      <c r="O41" s="128"/>
      <c r="P41" s="128"/>
      <c r="Q41" s="128">
        <v>181</v>
      </c>
      <c r="R41" s="128">
        <f>N41+Q41</f>
        <v>68646</v>
      </c>
      <c r="S41" s="107"/>
      <c r="T41" s="111"/>
      <c r="U41" s="108"/>
      <c r="Z41" s="108"/>
    </row>
    <row r="42" spans="1:26" ht="13.5" customHeight="1">
      <c r="A42" s="135"/>
      <c r="B42" s="108"/>
      <c r="C42" s="108"/>
      <c r="D42" s="128"/>
      <c r="E42" s="128"/>
      <c r="F42" s="128"/>
      <c r="G42" s="128"/>
      <c r="H42" s="134"/>
      <c r="I42" s="128"/>
      <c r="J42" s="128"/>
      <c r="K42" s="128"/>
      <c r="L42" s="128"/>
      <c r="M42" s="128"/>
      <c r="N42" s="128"/>
      <c r="O42" s="128"/>
      <c r="P42" s="128"/>
      <c r="Q42" s="128"/>
      <c r="R42" s="128"/>
      <c r="S42" s="107"/>
      <c r="T42" s="111"/>
      <c r="U42" s="108"/>
      <c r="Z42" s="108"/>
    </row>
    <row r="43" spans="1:26" ht="13.5" customHeight="1">
      <c r="A43" s="135"/>
      <c r="B43" s="125" t="s">
        <v>35</v>
      </c>
      <c r="C43" s="108"/>
      <c r="D43" s="190"/>
      <c r="E43" s="191"/>
      <c r="F43" s="191"/>
      <c r="G43" s="191"/>
      <c r="H43" s="192"/>
      <c r="I43" s="191"/>
      <c r="J43" s="191"/>
      <c r="K43" s="191"/>
      <c r="L43" s="191"/>
      <c r="M43" s="191"/>
      <c r="N43" s="191"/>
      <c r="O43" s="191"/>
      <c r="P43" s="191"/>
      <c r="Q43" s="191"/>
      <c r="R43" s="150"/>
      <c r="S43" s="107"/>
      <c r="T43" s="111"/>
      <c r="U43" s="108"/>
      <c r="Z43" s="108"/>
    </row>
    <row r="44" spans="1:26" ht="13.5" customHeight="1">
      <c r="A44" s="135"/>
      <c r="B44" s="127" t="s">
        <v>52</v>
      </c>
      <c r="C44" s="108"/>
      <c r="D44" s="138">
        <v>0</v>
      </c>
      <c r="E44" s="128"/>
      <c r="F44" s="128">
        <v>0</v>
      </c>
      <c r="G44" s="128"/>
      <c r="H44" s="134" t="s">
        <v>54</v>
      </c>
      <c r="I44" s="128"/>
      <c r="J44" s="128">
        <v>-2</v>
      </c>
      <c r="K44" s="128"/>
      <c r="L44" s="128">
        <v>0</v>
      </c>
      <c r="M44" s="128"/>
      <c r="N44" s="128">
        <f>J44</f>
        <v>-2</v>
      </c>
      <c r="O44" s="128"/>
      <c r="P44" s="128"/>
      <c r="Q44" s="128">
        <v>0</v>
      </c>
      <c r="R44" s="193">
        <f>+N44+Q44</f>
        <v>-2</v>
      </c>
      <c r="S44" s="107"/>
      <c r="T44" s="111"/>
      <c r="U44" s="108"/>
      <c r="W44" s="157"/>
      <c r="Z44" s="108"/>
    </row>
    <row r="45" spans="1:26" ht="13.5" customHeight="1">
      <c r="A45" s="135"/>
      <c r="B45" s="127"/>
      <c r="C45" s="108"/>
      <c r="D45" s="139"/>
      <c r="E45" s="136"/>
      <c r="F45" s="136"/>
      <c r="G45" s="136"/>
      <c r="H45" s="137"/>
      <c r="I45" s="136"/>
      <c r="J45" s="136"/>
      <c r="K45" s="136"/>
      <c r="L45" s="136"/>
      <c r="M45" s="136"/>
      <c r="N45" s="136"/>
      <c r="O45" s="136"/>
      <c r="P45" s="136"/>
      <c r="Q45" s="136"/>
      <c r="R45" s="194"/>
      <c r="S45" s="107"/>
      <c r="T45" s="111"/>
      <c r="U45" s="108"/>
      <c r="Z45" s="108"/>
    </row>
    <row r="46" spans="1:21" ht="13.5" customHeight="1">
      <c r="A46" s="124"/>
      <c r="B46" s="130" t="s">
        <v>103</v>
      </c>
      <c r="C46" s="108"/>
      <c r="D46" s="128">
        <f>SUM(D43:D45)</f>
        <v>0</v>
      </c>
      <c r="E46" s="128"/>
      <c r="F46" s="128">
        <f>SUM(F43:F45)</f>
        <v>0</v>
      </c>
      <c r="G46" s="128"/>
      <c r="H46" s="128">
        <f>SUM(H43:H45)</f>
        <v>0</v>
      </c>
      <c r="I46" s="128"/>
      <c r="J46" s="128">
        <f>SUM(J43:J45)</f>
        <v>-2</v>
      </c>
      <c r="K46" s="141"/>
      <c r="L46" s="128">
        <f>SUM(L43:L45)</f>
        <v>0</v>
      </c>
      <c r="M46" s="128"/>
      <c r="N46" s="128">
        <f>SUM(N43:N45)</f>
        <v>-2</v>
      </c>
      <c r="O46" s="128"/>
      <c r="P46" s="128"/>
      <c r="Q46" s="128">
        <f>SUM(Q43:Q45)</f>
        <v>0</v>
      </c>
      <c r="R46" s="128">
        <f>SUM(R43:R45)</f>
        <v>-2</v>
      </c>
      <c r="S46" s="108"/>
      <c r="T46" s="111"/>
      <c r="U46" s="108"/>
    </row>
    <row r="47" spans="1:21" ht="13.5" customHeight="1">
      <c r="A47" s="124"/>
      <c r="B47" s="140"/>
      <c r="C47" s="108"/>
      <c r="D47" s="128"/>
      <c r="E47" s="128"/>
      <c r="F47" s="128"/>
      <c r="G47" s="128"/>
      <c r="H47" s="134"/>
      <c r="I47" s="128"/>
      <c r="J47" s="128"/>
      <c r="K47" s="141"/>
      <c r="L47" s="128"/>
      <c r="M47" s="128"/>
      <c r="N47" s="128"/>
      <c r="O47" s="128"/>
      <c r="P47" s="128"/>
      <c r="Q47" s="128"/>
      <c r="R47" s="128"/>
      <c r="S47" s="108"/>
      <c r="T47" s="111"/>
      <c r="U47" s="108"/>
    </row>
    <row r="48" spans="1:21" ht="13.5" customHeight="1">
      <c r="A48" s="124"/>
      <c r="B48" s="155" t="s">
        <v>96</v>
      </c>
      <c r="C48" s="108"/>
      <c r="D48" s="128">
        <v>0</v>
      </c>
      <c r="E48" s="128"/>
      <c r="F48" s="128">
        <v>0</v>
      </c>
      <c r="G48" s="128">
        <v>0</v>
      </c>
      <c r="H48" s="128">
        <v>0</v>
      </c>
      <c r="I48" s="128">
        <v>0</v>
      </c>
      <c r="J48" s="128">
        <v>0</v>
      </c>
      <c r="K48" s="128">
        <v>0</v>
      </c>
      <c r="L48" s="128">
        <v>1418</v>
      </c>
      <c r="M48" s="128">
        <v>0</v>
      </c>
      <c r="N48" s="128">
        <f>D48+F48+H48+J48+L48</f>
        <v>1418</v>
      </c>
      <c r="O48" s="128">
        <v>0</v>
      </c>
      <c r="P48" s="128">
        <v>0</v>
      </c>
      <c r="Q48" s="128">
        <v>-6</v>
      </c>
      <c r="R48" s="128">
        <f>N48+Q48</f>
        <v>1412</v>
      </c>
      <c r="S48" s="108"/>
      <c r="T48" s="111"/>
      <c r="U48" s="108"/>
    </row>
    <row r="49" spans="1:21" ht="13.5" customHeight="1">
      <c r="A49" s="124"/>
      <c r="B49" s="108"/>
      <c r="C49" s="108"/>
      <c r="D49" s="128"/>
      <c r="E49" s="128"/>
      <c r="F49" s="128"/>
      <c r="G49" s="128"/>
      <c r="H49" s="134"/>
      <c r="I49" s="128"/>
      <c r="J49" s="128"/>
      <c r="K49" s="141"/>
      <c r="L49" s="128"/>
      <c r="M49" s="128"/>
      <c r="N49" s="128"/>
      <c r="O49" s="128"/>
      <c r="P49" s="128"/>
      <c r="Q49" s="128"/>
      <c r="R49" s="128"/>
      <c r="S49" s="108"/>
      <c r="T49" s="111"/>
      <c r="U49" s="108"/>
    </row>
    <row r="50" spans="1:26" ht="13.5" customHeight="1">
      <c r="A50" s="124"/>
      <c r="B50" s="130" t="s">
        <v>56</v>
      </c>
      <c r="C50" s="108"/>
      <c r="D50" s="107">
        <v>0</v>
      </c>
      <c r="E50" s="107"/>
      <c r="F50" s="107">
        <v>0</v>
      </c>
      <c r="G50" s="107"/>
      <c r="H50" s="131">
        <v>-1</v>
      </c>
      <c r="I50" s="107"/>
      <c r="J50" s="107">
        <v>0</v>
      </c>
      <c r="K50" s="107"/>
      <c r="L50" s="107">
        <v>0</v>
      </c>
      <c r="M50" s="107"/>
      <c r="N50" s="121">
        <f>H50</f>
        <v>-1</v>
      </c>
      <c r="O50" s="121"/>
      <c r="P50" s="121"/>
      <c r="Q50" s="128">
        <v>0</v>
      </c>
      <c r="R50" s="121">
        <f>N50+Q50</f>
        <v>-1</v>
      </c>
      <c r="S50" s="107"/>
      <c r="T50" s="111"/>
      <c r="U50" s="108"/>
      <c r="Z50" s="108"/>
    </row>
    <row r="51" spans="1:26" ht="13.5" customHeight="1">
      <c r="A51" s="124"/>
      <c r="B51" s="130"/>
      <c r="C51" s="108"/>
      <c r="D51" s="107"/>
      <c r="E51" s="107"/>
      <c r="F51" s="107"/>
      <c r="G51" s="107"/>
      <c r="H51" s="131"/>
      <c r="I51" s="107"/>
      <c r="J51" s="107"/>
      <c r="K51" s="107"/>
      <c r="L51" s="107"/>
      <c r="M51" s="107"/>
      <c r="N51" s="121"/>
      <c r="O51" s="121"/>
      <c r="P51" s="121"/>
      <c r="Q51" s="128"/>
      <c r="R51" s="121"/>
      <c r="S51" s="107"/>
      <c r="T51" s="111"/>
      <c r="U51" s="108"/>
      <c r="Z51" s="108"/>
    </row>
    <row r="52" spans="1:26" ht="13.5" customHeight="1">
      <c r="A52" s="124"/>
      <c r="B52" s="130" t="s">
        <v>102</v>
      </c>
      <c r="C52" s="108"/>
      <c r="D52" s="107">
        <v>0</v>
      </c>
      <c r="E52" s="107"/>
      <c r="F52" s="107">
        <v>0</v>
      </c>
      <c r="G52" s="107"/>
      <c r="H52" s="131">
        <v>0</v>
      </c>
      <c r="I52" s="107"/>
      <c r="J52" s="107">
        <v>0</v>
      </c>
      <c r="K52" s="107"/>
      <c r="L52" s="107">
        <v>0</v>
      </c>
      <c r="M52" s="107"/>
      <c r="N52" s="121">
        <f>L52</f>
        <v>0</v>
      </c>
      <c r="O52" s="121"/>
      <c r="P52" s="121"/>
      <c r="Q52" s="128">
        <v>0</v>
      </c>
      <c r="R52" s="121">
        <f>N52+Q52</f>
        <v>0</v>
      </c>
      <c r="S52" s="107"/>
      <c r="T52" s="111"/>
      <c r="U52" s="108"/>
      <c r="Z52" s="108"/>
    </row>
    <row r="53" spans="1:26" ht="13.5" customHeight="1">
      <c r="A53" s="124"/>
      <c r="B53" s="130"/>
      <c r="C53" s="108"/>
      <c r="D53" s="107"/>
      <c r="E53" s="107"/>
      <c r="F53" s="107"/>
      <c r="G53" s="107"/>
      <c r="H53" s="131"/>
      <c r="I53" s="107"/>
      <c r="J53" s="107"/>
      <c r="K53" s="107"/>
      <c r="L53" s="107"/>
      <c r="M53" s="107"/>
      <c r="N53" s="121"/>
      <c r="O53" s="121"/>
      <c r="P53" s="121"/>
      <c r="Q53" s="128"/>
      <c r="R53" s="121"/>
      <c r="S53" s="107"/>
      <c r="T53" s="111"/>
      <c r="U53" s="108"/>
      <c r="Z53" s="108"/>
    </row>
    <row r="54" spans="1:26" ht="13.5" customHeight="1">
      <c r="A54" s="124"/>
      <c r="B54" s="130" t="s">
        <v>98</v>
      </c>
      <c r="C54" s="108"/>
      <c r="D54" s="107">
        <v>0</v>
      </c>
      <c r="E54" s="107"/>
      <c r="F54" s="107">
        <v>0</v>
      </c>
      <c r="G54" s="107"/>
      <c r="H54" s="131">
        <v>0</v>
      </c>
      <c r="I54" s="107"/>
      <c r="J54" s="107">
        <v>0</v>
      </c>
      <c r="K54" s="107"/>
      <c r="L54" s="107">
        <v>0</v>
      </c>
      <c r="M54" s="107"/>
      <c r="N54" s="121">
        <v>0</v>
      </c>
      <c r="O54" s="121"/>
      <c r="P54" s="121"/>
      <c r="Q54" s="128">
        <v>290</v>
      </c>
      <c r="R54" s="121">
        <f>N54+Q54</f>
        <v>290</v>
      </c>
      <c r="S54" s="107"/>
      <c r="T54" s="111"/>
      <c r="U54" s="108"/>
      <c r="Z54" s="108"/>
    </row>
    <row r="55" spans="1:21" ht="13.5" customHeight="1">
      <c r="A55" s="110"/>
      <c r="B55" s="108"/>
      <c r="C55" s="108"/>
      <c r="D55" s="140"/>
      <c r="E55" s="140"/>
      <c r="F55" s="140"/>
      <c r="G55" s="140"/>
      <c r="H55" s="142"/>
      <c r="I55" s="140"/>
      <c r="J55" s="140"/>
      <c r="K55" s="140"/>
      <c r="L55" s="140"/>
      <c r="M55" s="140"/>
      <c r="N55" s="140"/>
      <c r="O55" s="140"/>
      <c r="P55" s="140"/>
      <c r="Q55" s="140"/>
      <c r="R55" s="140"/>
      <c r="S55" s="108"/>
      <c r="T55" s="111"/>
      <c r="U55" s="108"/>
    </row>
    <row r="56" spans="1:23" ht="13.5" customHeight="1" thickBot="1">
      <c r="A56" s="110"/>
      <c r="B56" s="108" t="s">
        <v>126</v>
      </c>
      <c r="C56" s="108"/>
      <c r="D56" s="147">
        <f>+D41+D46+D48+D50+D52+D54</f>
        <v>45844</v>
      </c>
      <c r="E56" s="147"/>
      <c r="F56" s="147">
        <f>+F41+F46+F48+F50+F52+F54</f>
        <v>11569</v>
      </c>
      <c r="G56" s="147"/>
      <c r="H56" s="147">
        <f>+H41+H46+H48+H50+H52+H54</f>
        <v>-879</v>
      </c>
      <c r="I56" s="147"/>
      <c r="J56" s="147">
        <f>+J41+J46+J48+J50+J52+J54</f>
        <v>-545</v>
      </c>
      <c r="K56" s="147"/>
      <c r="L56" s="147">
        <f>+L41+L46+L48+L50+L52+L54</f>
        <v>13891</v>
      </c>
      <c r="M56" s="147"/>
      <c r="N56" s="147">
        <f>+N41+N46+N48+N50+N52+N54</f>
        <v>69880</v>
      </c>
      <c r="O56" s="141"/>
      <c r="P56" s="141"/>
      <c r="Q56" s="147">
        <f>+Q41+Q46+Q48+Q50+Q52+Q54</f>
        <v>465</v>
      </c>
      <c r="R56" s="147">
        <f>+R41+R46+R48+R50+R52+R54</f>
        <v>70345</v>
      </c>
      <c r="S56" s="108"/>
      <c r="T56" s="111"/>
      <c r="U56" s="108"/>
      <c r="W56" s="157"/>
    </row>
    <row r="57" spans="1:21" ht="13.5" customHeight="1">
      <c r="A57" s="110"/>
      <c r="B57" s="108"/>
      <c r="C57" s="108"/>
      <c r="D57" s="108"/>
      <c r="F57" s="108"/>
      <c r="G57" s="108"/>
      <c r="H57" s="108"/>
      <c r="J57" s="108"/>
      <c r="L57" s="107"/>
      <c r="M57" s="107"/>
      <c r="N57" s="128"/>
      <c r="O57" s="128"/>
      <c r="P57" s="128"/>
      <c r="Q57" s="128"/>
      <c r="R57" s="128"/>
      <c r="S57" s="108"/>
      <c r="T57" s="111"/>
      <c r="U57" s="108"/>
    </row>
    <row r="58" spans="1:21" ht="13.5" customHeight="1">
      <c r="A58" s="110"/>
      <c r="B58" s="108"/>
      <c r="C58" s="108"/>
      <c r="D58" s="108"/>
      <c r="F58" s="108"/>
      <c r="G58" s="108"/>
      <c r="H58" s="108"/>
      <c r="J58" s="108"/>
      <c r="L58" s="107"/>
      <c r="M58" s="107"/>
      <c r="N58" s="107"/>
      <c r="O58" s="107"/>
      <c r="P58" s="107"/>
      <c r="Q58" s="107"/>
      <c r="R58" s="107"/>
      <c r="S58" s="108"/>
      <c r="T58" s="111"/>
      <c r="U58" s="108"/>
    </row>
    <row r="59" spans="1:21" ht="13.5" customHeight="1">
      <c r="A59" s="110"/>
      <c r="B59" s="108"/>
      <c r="C59" s="108"/>
      <c r="D59" s="108"/>
      <c r="F59" s="108"/>
      <c r="G59" s="108"/>
      <c r="H59" s="108"/>
      <c r="J59" s="108"/>
      <c r="L59" s="107"/>
      <c r="M59" s="107"/>
      <c r="N59" s="107"/>
      <c r="O59" s="107"/>
      <c r="P59" s="107"/>
      <c r="Q59" s="107"/>
      <c r="R59" s="107"/>
      <c r="S59" s="108"/>
      <c r="T59" s="111"/>
      <c r="U59" s="108"/>
    </row>
    <row r="60" spans="1:21" ht="13.5" customHeight="1">
      <c r="A60" s="110"/>
      <c r="B60" s="108"/>
      <c r="C60" s="108"/>
      <c r="D60" s="108"/>
      <c r="F60" s="108"/>
      <c r="G60" s="108"/>
      <c r="H60" s="108"/>
      <c r="J60" s="108"/>
      <c r="L60" s="107"/>
      <c r="M60" s="107"/>
      <c r="N60" s="107"/>
      <c r="O60" s="107"/>
      <c r="P60" s="107"/>
      <c r="Q60" s="107"/>
      <c r="R60" s="107"/>
      <c r="S60" s="108"/>
      <c r="T60" s="111"/>
      <c r="U60" s="108"/>
    </row>
    <row r="61" spans="1:21" ht="13.5" customHeight="1">
      <c r="A61" s="110"/>
      <c r="B61" s="108"/>
      <c r="C61" s="108"/>
      <c r="D61" s="108"/>
      <c r="F61" s="108"/>
      <c r="G61" s="108"/>
      <c r="H61" s="108"/>
      <c r="J61" s="108"/>
      <c r="L61" s="107"/>
      <c r="M61" s="107"/>
      <c r="N61" s="107"/>
      <c r="O61" s="107"/>
      <c r="P61" s="107"/>
      <c r="Q61" s="107"/>
      <c r="R61" s="107"/>
      <c r="S61" s="108"/>
      <c r="T61" s="111"/>
      <c r="U61" s="108"/>
    </row>
    <row r="62" spans="1:21" ht="13.5" customHeight="1">
      <c r="A62" s="110"/>
      <c r="B62" s="119"/>
      <c r="C62" s="119"/>
      <c r="D62" s="119"/>
      <c r="E62" s="119"/>
      <c r="F62" s="119"/>
      <c r="G62" s="119"/>
      <c r="H62" s="119"/>
      <c r="I62" s="119"/>
      <c r="J62" s="119"/>
      <c r="K62" s="119"/>
      <c r="L62" s="107"/>
      <c r="M62" s="107"/>
      <c r="N62" s="107"/>
      <c r="O62" s="107"/>
      <c r="P62" s="107"/>
      <c r="Q62" s="107"/>
      <c r="R62" s="107"/>
      <c r="S62" s="108"/>
      <c r="T62" s="111"/>
      <c r="U62" s="108"/>
    </row>
    <row r="63" spans="1:21" ht="13.5" customHeight="1">
      <c r="A63" s="110"/>
      <c r="B63" s="108"/>
      <c r="C63" s="108"/>
      <c r="D63" s="108"/>
      <c r="F63" s="108"/>
      <c r="G63" s="108"/>
      <c r="H63" s="108"/>
      <c r="J63" s="108"/>
      <c r="L63" s="107"/>
      <c r="M63" s="107"/>
      <c r="N63" s="107"/>
      <c r="O63" s="107"/>
      <c r="P63" s="107"/>
      <c r="Q63" s="107"/>
      <c r="R63" s="107"/>
      <c r="S63" s="108"/>
      <c r="T63" s="111"/>
      <c r="U63" s="108"/>
    </row>
    <row r="64" spans="1:21" ht="13.5" customHeight="1">
      <c r="A64" s="110"/>
      <c r="S64" s="153"/>
      <c r="T64" s="111"/>
      <c r="U64" s="108"/>
    </row>
    <row r="65" spans="1:21" ht="13.5" customHeight="1">
      <c r="A65" s="110"/>
      <c r="B65" s="109" t="s">
        <v>97</v>
      </c>
      <c r="S65" s="153"/>
      <c r="T65" s="111"/>
      <c r="U65" s="108"/>
    </row>
    <row r="66" spans="1:21" ht="13.5" customHeight="1">
      <c r="A66" s="110"/>
      <c r="B66" s="245" t="s">
        <v>120</v>
      </c>
      <c r="C66" s="246"/>
      <c r="D66" s="246"/>
      <c r="E66" s="246"/>
      <c r="F66" s="246"/>
      <c r="G66" s="246"/>
      <c r="H66" s="246"/>
      <c r="I66" s="246"/>
      <c r="J66" s="246"/>
      <c r="K66" s="246"/>
      <c r="L66" s="246"/>
      <c r="M66" s="246"/>
      <c r="N66" s="246"/>
      <c r="O66" s="246"/>
      <c r="P66" s="247"/>
      <c r="Q66" s="247"/>
      <c r="S66" s="108"/>
      <c r="T66" s="111"/>
      <c r="U66" s="108"/>
    </row>
    <row r="67" spans="1:21" ht="13.5" customHeight="1">
      <c r="A67" s="110"/>
      <c r="B67" s="246"/>
      <c r="C67" s="246"/>
      <c r="D67" s="246"/>
      <c r="E67" s="246"/>
      <c r="F67" s="246"/>
      <c r="G67" s="246"/>
      <c r="H67" s="246"/>
      <c r="I67" s="246"/>
      <c r="J67" s="246"/>
      <c r="K67" s="246"/>
      <c r="L67" s="246"/>
      <c r="M67" s="246"/>
      <c r="N67" s="246"/>
      <c r="O67" s="246"/>
      <c r="P67" s="247"/>
      <c r="Q67" s="247"/>
      <c r="S67" s="108"/>
      <c r="T67" s="111"/>
      <c r="U67" s="108"/>
    </row>
    <row r="68" spans="1:21" ht="13.5" customHeight="1" thickBot="1">
      <c r="A68" s="143"/>
      <c r="B68" s="144"/>
      <c r="C68" s="144"/>
      <c r="D68" s="144"/>
      <c r="E68" s="144"/>
      <c r="F68" s="144"/>
      <c r="G68" s="144"/>
      <c r="H68" s="144"/>
      <c r="I68" s="144"/>
      <c r="J68" s="144"/>
      <c r="K68" s="144"/>
      <c r="L68" s="144"/>
      <c r="M68" s="144"/>
      <c r="N68" s="144"/>
      <c r="O68" s="144"/>
      <c r="P68" s="144"/>
      <c r="Q68" s="144"/>
      <c r="R68" s="144"/>
      <c r="S68" s="144"/>
      <c r="T68" s="145"/>
      <c r="U68" s="108"/>
    </row>
  </sheetData>
  <sheetProtection/>
  <mergeCells count="9">
    <mergeCell ref="B66:Q67"/>
    <mergeCell ref="F12:K12"/>
    <mergeCell ref="A9:T9"/>
    <mergeCell ref="A10:T10"/>
    <mergeCell ref="F13:L13"/>
    <mergeCell ref="A4:T4"/>
    <mergeCell ref="A5:T5"/>
    <mergeCell ref="A6:T6"/>
    <mergeCell ref="A8:T8"/>
  </mergeCells>
  <printOptions/>
  <pageMargins left="0.75" right="0.75" top="1" bottom="1" header="0.5" footer="0.5"/>
  <pageSetup fitToHeight="1" fitToWidth="1" horizontalDpi="300" verticalDpi="300" orientation="portrait" paperSize="9" scale="67" r:id="rId2"/>
  <headerFooter alignWithMargins="0">
    <oddFooter>&amp;L&amp;D&amp;C3</oddFooter>
  </headerFooter>
  <drawing r:id="rId1"/>
</worksheet>
</file>

<file path=xl/worksheets/sheet6.xml><?xml version="1.0" encoding="utf-8"?>
<worksheet xmlns="http://schemas.openxmlformats.org/spreadsheetml/2006/main" xmlns:r="http://schemas.openxmlformats.org/officeDocument/2006/relationships">
  <dimension ref="A1:R74"/>
  <sheetViews>
    <sheetView zoomScalePageLayoutView="0" workbookViewId="0" topLeftCell="A1">
      <selection activeCell="G25" sqref="G25"/>
    </sheetView>
  </sheetViews>
  <sheetFormatPr defaultColWidth="9.33203125" defaultRowHeight="12.75"/>
  <cols>
    <col min="1" max="1" width="4.5" style="0" customWidth="1"/>
    <col min="2" max="2" width="3.16015625" style="0" customWidth="1"/>
    <col min="3" max="3" width="9.66015625" style="0" bestFit="1" customWidth="1"/>
    <col min="11" max="11" width="16.5" style="0" customWidth="1"/>
    <col min="12" max="12" width="2.66015625" style="0" customWidth="1"/>
    <col min="13" max="13" width="16.5" style="0" customWidth="1"/>
  </cols>
  <sheetData>
    <row r="1" spans="1:14" ht="12.75">
      <c r="A1" s="66"/>
      <c r="B1" s="67"/>
      <c r="C1" s="67"/>
      <c r="D1" s="67"/>
      <c r="E1" s="67"/>
      <c r="F1" s="67"/>
      <c r="G1" s="67"/>
      <c r="H1" s="67"/>
      <c r="I1" s="67"/>
      <c r="J1" s="67"/>
      <c r="K1" s="67"/>
      <c r="L1" s="67"/>
      <c r="M1" s="67"/>
      <c r="N1" s="68"/>
    </row>
    <row r="2" spans="1:14" ht="15.75">
      <c r="A2" s="258" t="s">
        <v>49</v>
      </c>
      <c r="B2" s="216"/>
      <c r="C2" s="216"/>
      <c r="D2" s="216"/>
      <c r="E2" s="216"/>
      <c r="F2" s="216"/>
      <c r="G2" s="216"/>
      <c r="H2" s="216"/>
      <c r="I2" s="216"/>
      <c r="J2" s="216"/>
      <c r="K2" s="216"/>
      <c r="L2" s="216"/>
      <c r="M2" s="216"/>
      <c r="N2" s="217"/>
    </row>
    <row r="3" spans="1:14" ht="12.75">
      <c r="A3" s="223" t="s">
        <v>31</v>
      </c>
      <c r="B3" s="219"/>
      <c r="C3" s="219"/>
      <c r="D3" s="219"/>
      <c r="E3" s="219"/>
      <c r="F3" s="219"/>
      <c r="G3" s="219"/>
      <c r="H3" s="219"/>
      <c r="I3" s="219"/>
      <c r="J3" s="219"/>
      <c r="K3" s="219"/>
      <c r="L3" s="219"/>
      <c r="M3" s="219"/>
      <c r="N3" s="220"/>
    </row>
    <row r="4" spans="1:14" ht="12.75">
      <c r="A4" s="223" t="s">
        <v>0</v>
      </c>
      <c r="B4" s="219"/>
      <c r="C4" s="219"/>
      <c r="D4" s="219"/>
      <c r="E4" s="219"/>
      <c r="F4" s="219"/>
      <c r="G4" s="219"/>
      <c r="H4" s="219"/>
      <c r="I4" s="219"/>
      <c r="J4" s="219"/>
      <c r="K4" s="219"/>
      <c r="L4" s="219"/>
      <c r="M4" s="219"/>
      <c r="N4" s="220"/>
    </row>
    <row r="5" spans="1:14" ht="12.75">
      <c r="A5" s="11"/>
      <c r="B5" s="2"/>
      <c r="C5" s="2"/>
      <c r="D5" s="2"/>
      <c r="E5" s="2"/>
      <c r="F5" s="2"/>
      <c r="G5" s="2"/>
      <c r="H5" s="2"/>
      <c r="I5" s="2"/>
      <c r="J5" s="2"/>
      <c r="K5" s="2"/>
      <c r="L5" s="2"/>
      <c r="M5" s="2"/>
      <c r="N5" s="61"/>
    </row>
    <row r="6" spans="1:14" ht="12.75">
      <c r="A6" s="218" t="s">
        <v>73</v>
      </c>
      <c r="B6" s="221"/>
      <c r="C6" s="221"/>
      <c r="D6" s="221"/>
      <c r="E6" s="221"/>
      <c r="F6" s="221"/>
      <c r="G6" s="221"/>
      <c r="H6" s="221"/>
      <c r="I6" s="221"/>
      <c r="J6" s="221"/>
      <c r="K6" s="221"/>
      <c r="L6" s="221"/>
      <c r="M6" s="221"/>
      <c r="N6" s="222"/>
    </row>
    <row r="7" spans="1:14" ht="12.75">
      <c r="A7" s="223" t="s">
        <v>137</v>
      </c>
      <c r="B7" s="219"/>
      <c r="C7" s="219"/>
      <c r="D7" s="219"/>
      <c r="E7" s="219"/>
      <c r="F7" s="219"/>
      <c r="G7" s="219"/>
      <c r="H7" s="219"/>
      <c r="I7" s="219"/>
      <c r="J7" s="219"/>
      <c r="K7" s="219"/>
      <c r="L7" s="219"/>
      <c r="M7" s="219"/>
      <c r="N7" s="220"/>
    </row>
    <row r="8" spans="1:14" ht="12.75">
      <c r="A8" s="1"/>
      <c r="B8" s="9"/>
      <c r="C8" s="9"/>
      <c r="D8" s="9"/>
      <c r="E8" s="9"/>
      <c r="F8" s="9"/>
      <c r="G8" s="9"/>
      <c r="H8" s="9"/>
      <c r="I8" s="9"/>
      <c r="J8" s="9"/>
      <c r="L8" s="9"/>
      <c r="M8" s="9"/>
      <c r="N8" s="10"/>
    </row>
    <row r="9" spans="1:14" ht="12.75">
      <c r="A9" s="1"/>
      <c r="B9" s="9"/>
      <c r="C9" s="9"/>
      <c r="D9" s="9"/>
      <c r="E9" s="9"/>
      <c r="F9" s="9"/>
      <c r="G9" s="9"/>
      <c r="H9" s="9"/>
      <c r="I9" s="9"/>
      <c r="J9" s="9"/>
      <c r="K9" s="97"/>
      <c r="L9" s="9"/>
      <c r="M9" s="93"/>
      <c r="N9" s="10"/>
    </row>
    <row r="10" spans="1:14" ht="12.75">
      <c r="A10" s="1"/>
      <c r="B10" s="9"/>
      <c r="C10" s="9"/>
      <c r="D10" s="9"/>
      <c r="E10" s="9"/>
      <c r="F10" s="9"/>
      <c r="G10" s="9"/>
      <c r="H10" s="9"/>
      <c r="I10" s="9"/>
      <c r="J10" s="9"/>
      <c r="K10" s="95"/>
      <c r="L10" s="9"/>
      <c r="M10" s="94"/>
      <c r="N10" s="10"/>
    </row>
    <row r="11" spans="1:14" ht="12.75">
      <c r="A11" s="98"/>
      <c r="B11" s="36"/>
      <c r="C11" s="36"/>
      <c r="D11" s="36"/>
      <c r="E11" s="36"/>
      <c r="F11" s="36"/>
      <c r="G11" s="36"/>
      <c r="H11" s="36"/>
      <c r="I11" s="36"/>
      <c r="J11" s="36"/>
      <c r="K11" s="95"/>
      <c r="L11" s="36"/>
      <c r="M11" s="94"/>
      <c r="N11" s="61"/>
    </row>
    <row r="12" spans="1:14" ht="12.75">
      <c r="A12" s="1"/>
      <c r="B12" s="9"/>
      <c r="C12" s="9"/>
      <c r="D12" s="9"/>
      <c r="E12" s="9"/>
      <c r="F12" s="9"/>
      <c r="G12" s="9"/>
      <c r="H12" s="9"/>
      <c r="I12" s="9"/>
      <c r="J12" s="9"/>
      <c r="K12" s="45"/>
      <c r="L12" s="9"/>
      <c r="M12" s="45">
        <v>39202</v>
      </c>
      <c r="N12" s="61"/>
    </row>
    <row r="13" spans="1:14" ht="12.75">
      <c r="A13" s="60"/>
      <c r="B13" s="34"/>
      <c r="C13" s="34"/>
      <c r="D13" s="34"/>
      <c r="E13" s="34"/>
      <c r="F13" s="34"/>
      <c r="G13" s="34"/>
      <c r="H13" s="34"/>
      <c r="I13" s="34"/>
      <c r="J13" s="34"/>
      <c r="K13" s="9" t="s">
        <v>1</v>
      </c>
      <c r="L13" s="34"/>
      <c r="M13" s="9" t="s">
        <v>1</v>
      </c>
      <c r="N13" s="61"/>
    </row>
    <row r="14" spans="1:14" ht="12.75">
      <c r="A14" s="60"/>
      <c r="B14" s="34"/>
      <c r="C14" s="34"/>
      <c r="D14" s="34"/>
      <c r="E14" s="34"/>
      <c r="F14" s="34"/>
      <c r="G14" s="34"/>
      <c r="H14" s="34"/>
      <c r="I14" s="34"/>
      <c r="J14" s="34"/>
      <c r="K14" s="34"/>
      <c r="L14" s="34"/>
      <c r="M14" s="34"/>
      <c r="N14" s="61"/>
    </row>
    <row r="15" spans="1:14" ht="12.75">
      <c r="A15" s="60"/>
      <c r="B15" s="87" t="s">
        <v>128</v>
      </c>
      <c r="C15" s="7"/>
      <c r="D15" s="7"/>
      <c r="E15" s="7"/>
      <c r="F15" s="7"/>
      <c r="G15" s="7"/>
      <c r="H15" s="7"/>
      <c r="I15" s="7"/>
      <c r="J15" s="7"/>
      <c r="K15" s="197">
        <v>-560</v>
      </c>
      <c r="L15" s="34"/>
      <c r="M15" s="197">
        <v>1412</v>
      </c>
      <c r="N15" s="61"/>
    </row>
    <row r="16" spans="1:16" ht="6.75" customHeight="1">
      <c r="A16" s="60"/>
      <c r="B16" s="87"/>
      <c r="C16" s="7"/>
      <c r="D16" s="7"/>
      <c r="E16" s="7"/>
      <c r="F16" s="7"/>
      <c r="G16" s="7"/>
      <c r="H16" s="7"/>
      <c r="I16" s="7"/>
      <c r="J16" s="7"/>
      <c r="K16" s="39"/>
      <c r="L16" s="34"/>
      <c r="M16" s="39"/>
      <c r="N16" s="61"/>
      <c r="P16" s="7"/>
    </row>
    <row r="17" spans="1:16" ht="12.75">
      <c r="A17" s="60"/>
      <c r="B17" s="87" t="s">
        <v>42</v>
      </c>
      <c r="C17" s="7"/>
      <c r="D17" s="7"/>
      <c r="E17" s="7"/>
      <c r="F17" s="7"/>
      <c r="G17" s="7"/>
      <c r="H17" s="7"/>
      <c r="I17" s="7"/>
      <c r="J17" s="7"/>
      <c r="K17" s="39"/>
      <c r="L17" s="34"/>
      <c r="M17" s="39"/>
      <c r="N17" s="61"/>
      <c r="P17" s="7"/>
    </row>
    <row r="18" spans="1:14" ht="12.75">
      <c r="A18" s="60"/>
      <c r="B18" s="87"/>
      <c r="C18" s="7" t="s">
        <v>38</v>
      </c>
      <c r="D18" s="7"/>
      <c r="E18" s="7"/>
      <c r="F18" s="7"/>
      <c r="G18" s="7"/>
      <c r="H18" s="7"/>
      <c r="I18" s="7"/>
      <c r="J18" s="7"/>
      <c r="K18" s="46">
        <v>3094</v>
      </c>
      <c r="L18" s="34"/>
      <c r="M18" s="46">
        <v>2868</v>
      </c>
      <c r="N18" s="61"/>
    </row>
    <row r="19" spans="1:14" ht="12.75">
      <c r="A19" s="60"/>
      <c r="B19" s="87"/>
      <c r="C19" s="7" t="s">
        <v>41</v>
      </c>
      <c r="D19" s="7"/>
      <c r="E19" s="7"/>
      <c r="F19" s="7"/>
      <c r="G19" s="7"/>
      <c r="H19" s="7"/>
      <c r="I19" s="7"/>
      <c r="J19" s="7"/>
      <c r="K19" s="46">
        <v>-38</v>
      </c>
      <c r="L19" s="34"/>
      <c r="M19" s="46">
        <v>-52</v>
      </c>
      <c r="N19" s="61"/>
    </row>
    <row r="20" spans="1:16" ht="6" customHeight="1">
      <c r="A20" s="60"/>
      <c r="B20" s="87"/>
      <c r="C20" s="7"/>
      <c r="D20" s="7"/>
      <c r="E20" s="7"/>
      <c r="F20" s="7"/>
      <c r="G20" s="7"/>
      <c r="H20" s="7"/>
      <c r="I20" s="7"/>
      <c r="J20" s="7"/>
      <c r="K20" s="39"/>
      <c r="L20" s="34"/>
      <c r="M20" s="39"/>
      <c r="N20" s="61"/>
      <c r="P20" s="7"/>
    </row>
    <row r="21" spans="1:15" ht="12.75">
      <c r="A21" s="60"/>
      <c r="B21" s="87" t="s">
        <v>37</v>
      </c>
      <c r="C21" s="7"/>
      <c r="D21" s="7"/>
      <c r="E21" s="7"/>
      <c r="F21" s="7"/>
      <c r="G21" s="7"/>
      <c r="H21" s="7"/>
      <c r="I21" s="7"/>
      <c r="J21" s="7"/>
      <c r="K21" s="198">
        <f>SUM(K15:K19)</f>
        <v>2496</v>
      </c>
      <c r="L21" s="34"/>
      <c r="M21" s="198">
        <f>SUM(M15:M19)</f>
        <v>4228</v>
      </c>
      <c r="N21" s="61"/>
      <c r="O21" s="199"/>
    </row>
    <row r="22" spans="1:16" ht="6" customHeight="1">
      <c r="A22" s="60"/>
      <c r="B22" s="87"/>
      <c r="C22" s="7"/>
      <c r="D22" s="7"/>
      <c r="E22" s="7"/>
      <c r="F22" s="7"/>
      <c r="G22" s="7"/>
      <c r="H22" s="7"/>
      <c r="I22" s="7"/>
      <c r="J22" s="7"/>
      <c r="K22" s="39"/>
      <c r="L22" s="34"/>
      <c r="M22" s="39"/>
      <c r="N22" s="61"/>
      <c r="P22" s="7"/>
    </row>
    <row r="23" spans="1:16" ht="12.75">
      <c r="A23" s="60"/>
      <c r="B23" s="7" t="s">
        <v>39</v>
      </c>
      <c r="C23" s="34"/>
      <c r="D23" s="7"/>
      <c r="E23" s="7"/>
      <c r="F23" s="7"/>
      <c r="G23" s="7"/>
      <c r="H23" s="7"/>
      <c r="I23" s="7"/>
      <c r="J23" s="7"/>
      <c r="K23" s="39"/>
      <c r="L23" s="34"/>
      <c r="M23" s="39"/>
      <c r="N23" s="61"/>
      <c r="P23" s="7"/>
    </row>
    <row r="24" spans="1:14" ht="12.75">
      <c r="A24" s="60"/>
      <c r="B24" s="87"/>
      <c r="C24" s="20" t="s">
        <v>43</v>
      </c>
      <c r="D24" s="7"/>
      <c r="E24" s="7"/>
      <c r="F24" s="7"/>
      <c r="G24" s="7"/>
      <c r="H24" s="7"/>
      <c r="I24" s="7"/>
      <c r="J24" s="7"/>
      <c r="K24" s="46">
        <v>-82</v>
      </c>
      <c r="L24" s="34"/>
      <c r="M24" s="46">
        <v>-4119</v>
      </c>
      <c r="N24" s="61"/>
    </row>
    <row r="25" spans="1:14" ht="12.75">
      <c r="A25" s="60"/>
      <c r="B25" s="87"/>
      <c r="C25" s="20" t="s">
        <v>44</v>
      </c>
      <c r="D25" s="7"/>
      <c r="E25" s="7"/>
      <c r="F25" s="7"/>
      <c r="G25" s="7"/>
      <c r="H25" s="7"/>
      <c r="I25" s="7"/>
      <c r="J25" s="7"/>
      <c r="K25" s="46">
        <v>-719</v>
      </c>
      <c r="L25" s="34"/>
      <c r="M25" s="46">
        <v>924</v>
      </c>
      <c r="N25" s="61"/>
    </row>
    <row r="26" spans="1:16" ht="12.75">
      <c r="A26" s="60"/>
      <c r="B26" s="87"/>
      <c r="C26" s="20"/>
      <c r="D26" s="7"/>
      <c r="E26" s="7"/>
      <c r="F26" s="7"/>
      <c r="G26" s="7"/>
      <c r="H26" s="7"/>
      <c r="I26" s="7"/>
      <c r="J26" s="7"/>
      <c r="L26" s="34"/>
      <c r="N26" s="61"/>
      <c r="P26" s="46"/>
    </row>
    <row r="27" spans="1:14" ht="12.75">
      <c r="A27" s="60"/>
      <c r="B27" s="87" t="s">
        <v>48</v>
      </c>
      <c r="C27" s="20"/>
      <c r="D27" s="7"/>
      <c r="E27" s="7"/>
      <c r="F27" s="7"/>
      <c r="G27" s="7"/>
      <c r="H27" s="7"/>
      <c r="I27" s="7"/>
      <c r="J27" s="7"/>
      <c r="K27" s="46">
        <v>-70</v>
      </c>
      <c r="L27" s="34"/>
      <c r="M27" s="46">
        <v>-45</v>
      </c>
      <c r="N27" s="61"/>
    </row>
    <row r="28" spans="1:14" ht="12.75">
      <c r="A28" s="60"/>
      <c r="B28" s="89" t="s">
        <v>104</v>
      </c>
      <c r="C28" s="200"/>
      <c r="D28" s="7"/>
      <c r="E28" s="7"/>
      <c r="F28" s="7"/>
      <c r="G28" s="7"/>
      <c r="H28" s="7"/>
      <c r="I28" s="7"/>
      <c r="J28" s="7"/>
      <c r="K28" s="46">
        <v>-22</v>
      </c>
      <c r="L28" s="34"/>
      <c r="M28" s="46">
        <v>-19</v>
      </c>
      <c r="N28" s="61"/>
    </row>
    <row r="29" spans="1:16" ht="7.5" customHeight="1">
      <c r="A29" s="60"/>
      <c r="B29" s="87"/>
      <c r="C29" s="7"/>
      <c r="D29" s="7"/>
      <c r="E29" s="7"/>
      <c r="F29" s="7"/>
      <c r="G29" s="7"/>
      <c r="H29" s="7"/>
      <c r="I29" s="7"/>
      <c r="J29" s="7"/>
      <c r="K29" s="39"/>
      <c r="L29" s="34"/>
      <c r="M29" s="39"/>
      <c r="N29" s="61"/>
      <c r="P29" s="7"/>
    </row>
    <row r="30" spans="1:18" ht="12.75">
      <c r="A30" s="6"/>
      <c r="B30" s="206" t="s">
        <v>129</v>
      </c>
      <c r="C30" s="84"/>
      <c r="D30" s="84"/>
      <c r="E30" s="84"/>
      <c r="F30" s="84"/>
      <c r="G30" s="39"/>
      <c r="H30" s="7"/>
      <c r="I30" s="7"/>
      <c r="J30" s="7"/>
      <c r="K30" s="198">
        <f>SUM(K21:K28)</f>
        <v>1603</v>
      </c>
      <c r="L30" s="34"/>
      <c r="M30" s="198">
        <f>SUM(M21:M28)</f>
        <v>969</v>
      </c>
      <c r="N30" s="61"/>
      <c r="O30" s="199"/>
      <c r="Q30" s="199"/>
      <c r="R30" s="199"/>
    </row>
    <row r="31" spans="1:18" ht="12.75">
      <c r="A31" s="69"/>
      <c r="B31" s="87"/>
      <c r="C31" s="7"/>
      <c r="D31" s="7"/>
      <c r="E31" s="7"/>
      <c r="F31" s="7"/>
      <c r="G31" s="7"/>
      <c r="H31" s="7"/>
      <c r="I31" s="7"/>
      <c r="J31" s="7"/>
      <c r="K31" s="39"/>
      <c r="L31" s="34"/>
      <c r="M31" s="39"/>
      <c r="N31" s="61"/>
      <c r="P31" s="199"/>
      <c r="Q31" s="199"/>
      <c r="R31" s="199"/>
    </row>
    <row r="32" spans="1:16" ht="12.75">
      <c r="A32" s="6"/>
      <c r="B32" s="88" t="s">
        <v>74</v>
      </c>
      <c r="C32" s="15"/>
      <c r="D32" s="15"/>
      <c r="E32" s="15"/>
      <c r="F32" s="15"/>
      <c r="G32" s="15"/>
      <c r="H32" s="15"/>
      <c r="I32" s="15"/>
      <c r="J32" s="15"/>
      <c r="K32" s="201"/>
      <c r="L32" s="34"/>
      <c r="M32" s="15"/>
      <c r="N32" s="61"/>
      <c r="P32" s="15"/>
    </row>
    <row r="33" spans="1:16" ht="7.5" customHeight="1">
      <c r="A33" s="6"/>
      <c r="B33" s="87"/>
      <c r="C33" s="7"/>
      <c r="D33" s="7"/>
      <c r="E33" s="7"/>
      <c r="F33" s="7"/>
      <c r="G33" s="7"/>
      <c r="H33" s="7"/>
      <c r="I33" s="7"/>
      <c r="J33" s="7"/>
      <c r="K33" s="39"/>
      <c r="L33" s="34"/>
      <c r="M33" s="7"/>
      <c r="N33" s="61"/>
      <c r="P33" s="7"/>
    </row>
    <row r="34" spans="1:16" ht="12.75">
      <c r="A34" s="69"/>
      <c r="B34" s="87"/>
      <c r="C34" s="20" t="s">
        <v>46</v>
      </c>
      <c r="D34" s="7"/>
      <c r="E34" s="7"/>
      <c r="F34" s="7"/>
      <c r="G34" s="7"/>
      <c r="H34" s="7"/>
      <c r="I34" s="7"/>
      <c r="J34" s="7"/>
      <c r="K34" s="73">
        <v>-2278</v>
      </c>
      <c r="L34" s="34"/>
      <c r="M34" s="73">
        <v>-2471</v>
      </c>
      <c r="N34" s="61"/>
      <c r="P34" s="21"/>
    </row>
    <row r="35" spans="1:16" ht="12.75">
      <c r="A35" s="69"/>
      <c r="B35" s="87"/>
      <c r="C35" s="20" t="s">
        <v>50</v>
      </c>
      <c r="D35" s="7"/>
      <c r="E35" s="7"/>
      <c r="F35" s="7"/>
      <c r="G35" s="7"/>
      <c r="H35" s="7"/>
      <c r="I35" s="7"/>
      <c r="J35" s="7"/>
      <c r="K35" s="74">
        <v>6</v>
      </c>
      <c r="L35" s="34"/>
      <c r="M35" s="74">
        <v>58</v>
      </c>
      <c r="N35" s="61"/>
      <c r="P35" s="21"/>
    </row>
    <row r="36" spans="1:16" ht="12.75">
      <c r="A36" s="69"/>
      <c r="B36" s="87"/>
      <c r="C36" s="56" t="s">
        <v>100</v>
      </c>
      <c r="D36" s="7"/>
      <c r="E36" s="7"/>
      <c r="F36" s="7"/>
      <c r="G36" s="7"/>
      <c r="H36" s="7"/>
      <c r="I36" s="7"/>
      <c r="J36" s="7"/>
      <c r="K36" s="74">
        <v>0</v>
      </c>
      <c r="L36" s="34"/>
      <c r="M36" s="30">
        <v>-25</v>
      </c>
      <c r="N36" s="61"/>
      <c r="P36" s="21"/>
    </row>
    <row r="37" spans="1:16" ht="12.75">
      <c r="A37" s="69"/>
      <c r="B37" s="87"/>
      <c r="C37" s="56" t="s">
        <v>57</v>
      </c>
      <c r="D37" s="7"/>
      <c r="E37" s="7"/>
      <c r="F37" s="7"/>
      <c r="G37" s="7"/>
      <c r="H37" s="7"/>
      <c r="I37" s="7"/>
      <c r="J37" s="7"/>
      <c r="K37" s="74">
        <v>108</v>
      </c>
      <c r="L37" s="34"/>
      <c r="M37" s="30">
        <v>152</v>
      </c>
      <c r="N37" s="61"/>
      <c r="P37" s="202"/>
    </row>
    <row r="38" spans="1:16" ht="6" customHeight="1">
      <c r="A38" s="69"/>
      <c r="B38" s="87"/>
      <c r="C38" s="7"/>
      <c r="D38" s="7"/>
      <c r="E38" s="7"/>
      <c r="F38" s="7"/>
      <c r="G38" s="7"/>
      <c r="H38" s="7"/>
      <c r="I38" s="7"/>
      <c r="J38" s="7"/>
      <c r="K38" s="203"/>
      <c r="L38" s="34"/>
      <c r="M38" s="91"/>
      <c r="N38" s="61"/>
      <c r="P38" s="21"/>
    </row>
    <row r="39" spans="1:16" ht="12.75" customHeight="1">
      <c r="A39" s="60"/>
      <c r="B39" s="87" t="s">
        <v>45</v>
      </c>
      <c r="C39" s="7"/>
      <c r="D39" s="7"/>
      <c r="E39" s="7"/>
      <c r="F39" s="7"/>
      <c r="G39" s="7"/>
      <c r="H39" s="7"/>
      <c r="I39" s="7"/>
      <c r="J39" s="7"/>
      <c r="K39" s="96">
        <f>SUM(K34:K38)</f>
        <v>-2164</v>
      </c>
      <c r="L39" s="34"/>
      <c r="M39" s="96">
        <f>SUM(M34:M38)</f>
        <v>-2286</v>
      </c>
      <c r="N39" s="61"/>
      <c r="O39" s="199"/>
      <c r="P39" s="38"/>
    </row>
    <row r="40" spans="1:16" ht="12.75">
      <c r="A40" s="60"/>
      <c r="B40" s="87"/>
      <c r="C40" s="7"/>
      <c r="D40" s="7"/>
      <c r="E40" s="7"/>
      <c r="F40" s="7"/>
      <c r="G40" s="7"/>
      <c r="H40" s="7"/>
      <c r="I40" s="7"/>
      <c r="J40" s="7"/>
      <c r="K40" s="39"/>
      <c r="L40" s="34"/>
      <c r="M40" s="7"/>
      <c r="N40" s="61"/>
      <c r="P40" s="38"/>
    </row>
    <row r="41" spans="1:16" ht="12.75">
      <c r="A41" s="60"/>
      <c r="B41" s="88" t="s">
        <v>75</v>
      </c>
      <c r="C41" s="15"/>
      <c r="D41" s="15"/>
      <c r="E41" s="15"/>
      <c r="F41" s="15"/>
      <c r="G41" s="15"/>
      <c r="H41" s="15"/>
      <c r="I41" s="15"/>
      <c r="J41" s="15"/>
      <c r="K41" s="201"/>
      <c r="L41" s="34"/>
      <c r="M41" s="15"/>
      <c r="N41" s="61"/>
      <c r="P41" s="7"/>
    </row>
    <row r="42" spans="1:16" ht="6.75" customHeight="1">
      <c r="A42" s="60"/>
      <c r="B42" s="87"/>
      <c r="C42" s="7"/>
      <c r="D42" s="7"/>
      <c r="E42" s="7"/>
      <c r="F42" s="7"/>
      <c r="G42" s="7"/>
      <c r="H42" s="7"/>
      <c r="I42" s="7"/>
      <c r="J42" s="7"/>
      <c r="K42" s="39"/>
      <c r="L42" s="34"/>
      <c r="M42" s="7"/>
      <c r="N42" s="61"/>
      <c r="P42" s="15"/>
    </row>
    <row r="43" spans="1:14" ht="12.75">
      <c r="A43" s="60"/>
      <c r="B43" s="87"/>
      <c r="C43" s="20" t="s">
        <v>109</v>
      </c>
      <c r="D43" s="7"/>
      <c r="E43" s="7"/>
      <c r="F43" s="7"/>
      <c r="G43" s="7"/>
      <c r="H43" s="7"/>
      <c r="I43" s="7"/>
      <c r="J43" s="7"/>
      <c r="K43" s="73">
        <v>-586</v>
      </c>
      <c r="L43" s="34"/>
      <c r="M43" s="73">
        <v>-416</v>
      </c>
      <c r="N43" s="61"/>
    </row>
    <row r="44" spans="1:14" ht="12.75">
      <c r="A44" s="60"/>
      <c r="B44" s="87"/>
      <c r="C44" s="20" t="s">
        <v>138</v>
      </c>
      <c r="D44" s="7"/>
      <c r="E44" s="7"/>
      <c r="F44" s="7"/>
      <c r="G44" s="7"/>
      <c r="H44" s="7"/>
      <c r="I44" s="7"/>
      <c r="J44" s="7"/>
      <c r="K44" s="74">
        <v>900</v>
      </c>
      <c r="L44" s="34"/>
      <c r="M44" s="74">
        <v>0</v>
      </c>
      <c r="N44" s="61"/>
    </row>
    <row r="45" spans="1:14" ht="12.75">
      <c r="A45" s="60"/>
      <c r="B45" s="87"/>
      <c r="C45" s="20" t="s">
        <v>127</v>
      </c>
      <c r="D45" s="7"/>
      <c r="E45" s="7"/>
      <c r="F45" s="7"/>
      <c r="G45" s="7"/>
      <c r="H45" s="7"/>
      <c r="I45" s="7"/>
      <c r="J45" s="7"/>
      <c r="K45" s="74">
        <v>-46</v>
      </c>
      <c r="L45" s="34"/>
      <c r="M45" s="74">
        <v>0</v>
      </c>
      <c r="N45" s="61"/>
    </row>
    <row r="46" spans="1:16" ht="12.75">
      <c r="A46" s="60"/>
      <c r="B46" s="87"/>
      <c r="C46" s="56" t="s">
        <v>110</v>
      </c>
      <c r="D46" s="7"/>
      <c r="E46" s="20"/>
      <c r="F46" s="7"/>
      <c r="G46" s="7"/>
      <c r="H46" s="7"/>
      <c r="I46" s="7"/>
      <c r="J46" s="7"/>
      <c r="K46" s="74">
        <v>0</v>
      </c>
      <c r="L46" s="34"/>
      <c r="M46" s="74">
        <v>290</v>
      </c>
      <c r="N46" s="61"/>
      <c r="P46" s="46"/>
    </row>
    <row r="47" spans="1:16" ht="12.75">
      <c r="A47" s="60"/>
      <c r="B47" s="87"/>
      <c r="C47" s="56" t="s">
        <v>111</v>
      </c>
      <c r="D47" s="7"/>
      <c r="E47" s="7"/>
      <c r="F47" s="7"/>
      <c r="G47" s="7"/>
      <c r="H47" s="7"/>
      <c r="I47" s="7"/>
      <c r="J47" s="7"/>
      <c r="K47" s="74">
        <v>-1</v>
      </c>
      <c r="L47" s="34"/>
      <c r="M47" s="74">
        <v>-1</v>
      </c>
      <c r="N47" s="61"/>
      <c r="O47" s="199"/>
      <c r="P47" s="34"/>
    </row>
    <row r="48" spans="1:16" ht="6" customHeight="1">
      <c r="A48" s="60"/>
      <c r="B48" s="87"/>
      <c r="C48" s="7"/>
      <c r="D48" s="7"/>
      <c r="E48" s="7"/>
      <c r="F48" s="7"/>
      <c r="G48" s="7"/>
      <c r="H48" s="7"/>
      <c r="I48" s="7"/>
      <c r="J48" s="7"/>
      <c r="K48" s="75"/>
      <c r="L48" s="34"/>
      <c r="M48" s="75"/>
      <c r="N48" s="61"/>
      <c r="P48" s="52"/>
    </row>
    <row r="49" spans="1:16" ht="12.75">
      <c r="A49" s="60"/>
      <c r="B49" s="89" t="s">
        <v>130</v>
      </c>
      <c r="C49" s="84"/>
      <c r="D49" s="57"/>
      <c r="E49" s="57"/>
      <c r="F49" s="57"/>
      <c r="G49" s="57"/>
      <c r="H49" s="7"/>
      <c r="I49" s="7"/>
      <c r="J49" s="7"/>
      <c r="K49" s="46">
        <f>SUM(K43:K47)</f>
        <v>267</v>
      </c>
      <c r="L49" s="34"/>
      <c r="M49" s="46">
        <f>SUM(M43:M47)</f>
        <v>-127</v>
      </c>
      <c r="N49" s="61"/>
      <c r="P49" s="46"/>
    </row>
    <row r="50" spans="1:16" ht="12.75">
      <c r="A50" s="60"/>
      <c r="B50" s="87"/>
      <c r="C50" s="7"/>
      <c r="D50" s="7"/>
      <c r="E50" s="7"/>
      <c r="F50" s="7"/>
      <c r="G50" s="7"/>
      <c r="H50" s="7"/>
      <c r="I50" s="7"/>
      <c r="J50" s="7"/>
      <c r="K50" s="46"/>
      <c r="L50" s="34"/>
      <c r="M50" s="22"/>
      <c r="N50" s="61"/>
      <c r="P50" s="34"/>
    </row>
    <row r="51" spans="1:16" ht="12.75">
      <c r="A51" s="60"/>
      <c r="B51" s="87" t="s">
        <v>131</v>
      </c>
      <c r="C51" s="7"/>
      <c r="D51" s="7"/>
      <c r="E51" s="7"/>
      <c r="F51" s="7"/>
      <c r="G51" s="7"/>
      <c r="H51" s="7"/>
      <c r="I51" s="7"/>
      <c r="J51" s="7"/>
      <c r="K51" s="86">
        <f>+K30+K39+K49</f>
        <v>-294</v>
      </c>
      <c r="L51" s="34"/>
      <c r="M51" s="86">
        <f>+M30+M39+M49</f>
        <v>-1444</v>
      </c>
      <c r="N51" s="61"/>
      <c r="O51" s="199"/>
      <c r="P51" s="21"/>
    </row>
    <row r="52" spans="1:16" ht="12.75">
      <c r="A52" s="60"/>
      <c r="B52" s="87"/>
      <c r="C52" s="7"/>
      <c r="D52" s="7"/>
      <c r="E52" s="7"/>
      <c r="F52" s="7"/>
      <c r="G52" s="7"/>
      <c r="H52" s="7"/>
      <c r="I52" s="7"/>
      <c r="J52" s="7"/>
      <c r="K52" s="46"/>
      <c r="L52" s="34"/>
      <c r="M52" s="21"/>
      <c r="N52" s="61"/>
      <c r="P52" s="34"/>
    </row>
    <row r="53" spans="1:16" ht="12.75">
      <c r="A53" s="60"/>
      <c r="B53" s="154" t="s">
        <v>99</v>
      </c>
      <c r="C53" s="7"/>
      <c r="D53" s="7"/>
      <c r="E53" s="39"/>
      <c r="F53" s="39"/>
      <c r="G53" s="39"/>
      <c r="H53" s="7"/>
      <c r="I53" s="7"/>
      <c r="J53" s="7"/>
      <c r="K53" s="46">
        <v>9898</v>
      </c>
      <c r="L53" s="34"/>
      <c r="M53" s="21">
        <v>10972</v>
      </c>
      <c r="N53" s="61"/>
      <c r="P53" s="21"/>
    </row>
    <row r="54" spans="1:16" ht="12.75">
      <c r="A54" s="60"/>
      <c r="B54" s="87"/>
      <c r="C54" s="7"/>
      <c r="D54" s="7"/>
      <c r="E54" s="7"/>
      <c r="F54" s="7"/>
      <c r="G54" s="7"/>
      <c r="H54" s="7"/>
      <c r="I54" s="7"/>
      <c r="J54" s="7"/>
      <c r="K54" s="46"/>
      <c r="L54" s="34"/>
      <c r="M54" s="21"/>
      <c r="N54" s="61"/>
      <c r="P54" s="21"/>
    </row>
    <row r="55" spans="1:16" ht="12.75">
      <c r="A55" s="60"/>
      <c r="B55" s="87" t="s">
        <v>47</v>
      </c>
      <c r="C55" s="7"/>
      <c r="D55" s="7"/>
      <c r="E55" s="7"/>
      <c r="F55" s="7"/>
      <c r="G55" s="7"/>
      <c r="H55" s="7"/>
      <c r="I55" s="7"/>
      <c r="J55" s="7"/>
      <c r="K55" s="151">
        <v>1</v>
      </c>
      <c r="L55" s="34"/>
      <c r="M55" s="46">
        <v>0</v>
      </c>
      <c r="N55" s="61"/>
      <c r="P55" s="21"/>
    </row>
    <row r="56" spans="1:14" ht="11.25" customHeight="1">
      <c r="A56" s="60"/>
      <c r="B56" s="89"/>
      <c r="C56" s="20"/>
      <c r="D56" s="20"/>
      <c r="E56" s="20"/>
      <c r="F56" s="20"/>
      <c r="G56" s="20"/>
      <c r="H56" s="20"/>
      <c r="I56" s="20"/>
      <c r="J56" s="20"/>
      <c r="K56" s="204"/>
      <c r="L56" s="34"/>
      <c r="M56" s="92"/>
      <c r="N56" s="61"/>
    </row>
    <row r="57" spans="1:16" ht="13.5" thickBot="1">
      <c r="A57" s="60"/>
      <c r="B57" s="154" t="s">
        <v>132</v>
      </c>
      <c r="C57" s="7"/>
      <c r="D57" s="7"/>
      <c r="E57" s="39"/>
      <c r="F57" s="39"/>
      <c r="G57" s="7"/>
      <c r="H57" s="7"/>
      <c r="I57" s="7"/>
      <c r="J57" s="7"/>
      <c r="K57" s="23">
        <f>SUM(K51:K55)</f>
        <v>9605</v>
      </c>
      <c r="L57" s="34"/>
      <c r="M57" s="23">
        <f>SUM(M51:M55)</f>
        <v>9528</v>
      </c>
      <c r="N57" s="61"/>
      <c r="O57" s="199"/>
      <c r="P57" s="92"/>
    </row>
    <row r="58" spans="1:14" ht="13.5" thickTop="1">
      <c r="A58" s="60"/>
      <c r="B58" s="87"/>
      <c r="C58" s="7"/>
      <c r="D58" s="7"/>
      <c r="E58" s="7"/>
      <c r="F58" s="7"/>
      <c r="G58" s="7"/>
      <c r="H58" s="7"/>
      <c r="I58" s="7"/>
      <c r="J58" s="7"/>
      <c r="K58" s="21"/>
      <c r="L58" s="34"/>
      <c r="M58" s="21"/>
      <c r="N58" s="61"/>
    </row>
    <row r="59" spans="1:15" ht="12.75">
      <c r="A59" s="60"/>
      <c r="B59" s="31" t="s">
        <v>51</v>
      </c>
      <c r="C59" s="7"/>
      <c r="D59" s="7"/>
      <c r="E59" s="7"/>
      <c r="F59" s="7"/>
      <c r="G59" s="7"/>
      <c r="H59" s="7"/>
      <c r="I59" s="7"/>
      <c r="J59" s="7"/>
      <c r="K59" s="21"/>
      <c r="L59" s="34"/>
      <c r="M59" s="21"/>
      <c r="N59" s="61"/>
      <c r="O59" s="199"/>
    </row>
    <row r="60" spans="1:16" ht="12.75">
      <c r="A60" s="60"/>
      <c r="B60" s="7"/>
      <c r="C60" s="7"/>
      <c r="D60" s="7"/>
      <c r="E60" s="7"/>
      <c r="F60" s="7"/>
      <c r="G60" s="7"/>
      <c r="H60" s="7"/>
      <c r="I60" s="7"/>
      <c r="J60" s="7"/>
      <c r="K60" s="21"/>
      <c r="L60" s="34"/>
      <c r="M60" s="21"/>
      <c r="N60" s="61"/>
      <c r="P60" s="21"/>
    </row>
    <row r="61" spans="1:16" ht="12" customHeight="1">
      <c r="A61" s="60"/>
      <c r="B61" s="12" t="s">
        <v>40</v>
      </c>
      <c r="C61" s="12"/>
      <c r="D61" s="12"/>
      <c r="E61" s="12"/>
      <c r="F61" s="12"/>
      <c r="G61" s="12"/>
      <c r="H61" s="7"/>
      <c r="I61" s="7"/>
      <c r="J61" s="7"/>
      <c r="K61" s="7"/>
      <c r="L61" s="34"/>
      <c r="M61" s="7"/>
      <c r="N61" s="61"/>
      <c r="P61" s="21"/>
    </row>
    <row r="62" spans="1:16" ht="12" customHeight="1">
      <c r="A62" s="60"/>
      <c r="B62" s="12"/>
      <c r="C62" s="12"/>
      <c r="D62" s="12"/>
      <c r="E62" s="12"/>
      <c r="F62" s="12"/>
      <c r="G62" s="12"/>
      <c r="H62" s="7"/>
      <c r="I62" s="7"/>
      <c r="J62" s="7"/>
      <c r="K62" s="34"/>
      <c r="L62" s="34"/>
      <c r="M62" s="34"/>
      <c r="N62" s="61"/>
      <c r="P62" s="21"/>
    </row>
    <row r="63" spans="1:16" ht="12" customHeight="1">
      <c r="A63" s="60"/>
      <c r="B63" s="87"/>
      <c r="C63" s="7"/>
      <c r="D63" s="7"/>
      <c r="E63" s="7"/>
      <c r="F63" s="7"/>
      <c r="G63" s="7"/>
      <c r="H63" s="7"/>
      <c r="I63" s="7"/>
      <c r="J63" s="7"/>
      <c r="K63" s="90" t="s">
        <v>1</v>
      </c>
      <c r="L63" s="34"/>
      <c r="M63" s="90" t="s">
        <v>1</v>
      </c>
      <c r="N63" s="61"/>
      <c r="P63" s="7"/>
    </row>
    <row r="64" spans="1:16" ht="12" customHeight="1">
      <c r="A64" s="60"/>
      <c r="B64" s="87"/>
      <c r="C64" s="7"/>
      <c r="D64" s="7"/>
      <c r="E64" s="7"/>
      <c r="F64" s="7"/>
      <c r="G64" s="7"/>
      <c r="H64" s="7"/>
      <c r="I64" s="7"/>
      <c r="J64" s="7"/>
      <c r="K64" s="7"/>
      <c r="L64" s="34"/>
      <c r="M64" s="7"/>
      <c r="N64" s="61"/>
      <c r="P64" s="34"/>
    </row>
    <row r="65" spans="1:16" ht="12" customHeight="1">
      <c r="A65" s="60"/>
      <c r="B65" s="87"/>
      <c r="C65" s="39" t="s">
        <v>108</v>
      </c>
      <c r="D65" s="39"/>
      <c r="E65" s="39"/>
      <c r="F65" s="39"/>
      <c r="G65" s="7"/>
      <c r="H65" s="7"/>
      <c r="I65" s="7"/>
      <c r="J65" s="7"/>
      <c r="K65" s="96">
        <v>6511</v>
      </c>
      <c r="L65" s="34"/>
      <c r="M65" s="96">
        <v>7718</v>
      </c>
      <c r="N65" s="61"/>
      <c r="P65" s="90"/>
    </row>
    <row r="66" spans="1:16" ht="12.75">
      <c r="A66" s="60"/>
      <c r="B66" s="87"/>
      <c r="C66" s="39" t="s">
        <v>116</v>
      </c>
      <c r="D66" s="39"/>
      <c r="E66" s="39"/>
      <c r="F66" s="39"/>
      <c r="G66" s="7"/>
      <c r="H66" s="7"/>
      <c r="I66" s="7"/>
      <c r="J66" s="7"/>
      <c r="K66" s="96">
        <v>1700</v>
      </c>
      <c r="L66" s="34"/>
      <c r="M66" s="96">
        <v>0</v>
      </c>
      <c r="N66" s="61"/>
      <c r="P66" s="7"/>
    </row>
    <row r="67" spans="1:14" ht="12.75">
      <c r="A67" s="60"/>
      <c r="B67" s="87"/>
      <c r="C67" s="7" t="s">
        <v>70</v>
      </c>
      <c r="D67" s="7"/>
      <c r="E67" s="7"/>
      <c r="F67" s="7"/>
      <c r="G67" s="7"/>
      <c r="H67" s="7"/>
      <c r="I67" s="7"/>
      <c r="J67" s="7"/>
      <c r="K67" s="96">
        <v>1394</v>
      </c>
      <c r="L67" s="34"/>
      <c r="M67" s="96">
        <v>1810</v>
      </c>
      <c r="N67" s="61"/>
    </row>
    <row r="68" spans="1:14" ht="9.75" customHeight="1">
      <c r="A68" s="60"/>
      <c r="B68" s="87"/>
      <c r="C68" s="7"/>
      <c r="D68" s="7"/>
      <c r="E68" s="7"/>
      <c r="F68" s="7"/>
      <c r="G68" s="7"/>
      <c r="H68" s="7"/>
      <c r="I68" s="7"/>
      <c r="J68" s="7"/>
      <c r="K68" s="39"/>
      <c r="L68" s="34"/>
      <c r="M68" s="39"/>
      <c r="N68" s="61"/>
    </row>
    <row r="69" spans="1:14" ht="13.5" thickBot="1">
      <c r="A69" s="60"/>
      <c r="B69" s="87"/>
      <c r="C69" s="7"/>
      <c r="D69" s="7"/>
      <c r="E69" s="7"/>
      <c r="F69" s="7"/>
      <c r="G69" s="7"/>
      <c r="H69" s="7"/>
      <c r="I69" s="7"/>
      <c r="J69" s="7"/>
      <c r="K69" s="76">
        <f>SUM(K65:K68)</f>
        <v>9605</v>
      </c>
      <c r="L69" s="34"/>
      <c r="M69" s="76">
        <f>SUM(M65:M68)</f>
        <v>9528</v>
      </c>
      <c r="N69" s="61"/>
    </row>
    <row r="70" spans="1:14" ht="13.5" thickTop="1">
      <c r="A70" s="60"/>
      <c r="B70" s="87"/>
      <c r="C70" s="7"/>
      <c r="D70" s="7"/>
      <c r="E70" s="7"/>
      <c r="F70" s="7"/>
      <c r="G70" s="7"/>
      <c r="H70" s="7"/>
      <c r="I70" s="7"/>
      <c r="J70" s="7"/>
      <c r="K70" s="38"/>
      <c r="L70" s="34"/>
      <c r="N70" s="61"/>
    </row>
    <row r="71" spans="1:14" ht="12.75">
      <c r="A71" s="60"/>
      <c r="B71" s="87"/>
      <c r="C71" s="7"/>
      <c r="D71" s="7"/>
      <c r="E71" s="7"/>
      <c r="F71" s="7"/>
      <c r="G71" s="7"/>
      <c r="H71" s="7"/>
      <c r="I71" s="7"/>
      <c r="J71" s="7"/>
      <c r="K71" s="38"/>
      <c r="L71" s="34"/>
      <c r="M71" s="38"/>
      <c r="N71" s="61"/>
    </row>
    <row r="72" spans="1:14" ht="12.75" customHeight="1">
      <c r="A72" s="254" t="s">
        <v>121</v>
      </c>
      <c r="B72" s="255"/>
      <c r="C72" s="255"/>
      <c r="D72" s="255"/>
      <c r="E72" s="255"/>
      <c r="F72" s="255"/>
      <c r="G72" s="255"/>
      <c r="H72" s="255"/>
      <c r="I72" s="255"/>
      <c r="J72" s="255"/>
      <c r="K72" s="255"/>
      <c r="L72" s="255"/>
      <c r="M72" s="255"/>
      <c r="N72" s="256"/>
    </row>
    <row r="73" spans="1:14" ht="12.75">
      <c r="A73" s="257"/>
      <c r="B73" s="255"/>
      <c r="C73" s="255"/>
      <c r="D73" s="255"/>
      <c r="E73" s="255"/>
      <c r="F73" s="255"/>
      <c r="G73" s="255"/>
      <c r="H73" s="255"/>
      <c r="I73" s="255"/>
      <c r="J73" s="255"/>
      <c r="K73" s="255"/>
      <c r="L73" s="255"/>
      <c r="M73" s="255"/>
      <c r="N73" s="256"/>
    </row>
    <row r="74" spans="1:14" ht="13.5" thickBot="1">
      <c r="A74" s="70"/>
      <c r="B74" s="71"/>
      <c r="C74" s="205"/>
      <c r="D74" s="71"/>
      <c r="E74" s="71"/>
      <c r="F74" s="71"/>
      <c r="G74" s="71"/>
      <c r="H74" s="71"/>
      <c r="I74" s="71"/>
      <c r="J74" s="71"/>
      <c r="K74" s="71"/>
      <c r="L74" s="71"/>
      <c r="M74" s="71"/>
      <c r="N74" s="72"/>
    </row>
  </sheetData>
  <sheetProtection/>
  <mergeCells count="6">
    <mergeCell ref="A7:N7"/>
    <mergeCell ref="A72:N73"/>
    <mergeCell ref="A2:N2"/>
    <mergeCell ref="A3:N3"/>
    <mergeCell ref="A4:N4"/>
    <mergeCell ref="A6:N6"/>
  </mergeCells>
  <printOptions/>
  <pageMargins left="0.75" right="0.75" top="1" bottom="1" header="0.5" footer="0.5"/>
  <pageSetup horizontalDpi="600" verticalDpi="600" orientation="portrait" paperSize="9" scale="75" r:id="rId2"/>
  <headerFooter alignWithMargins="0">
    <oddFooter>&amp;L&amp;D&amp;C4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wong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cycheah</dc:creator>
  <cp:keywords/>
  <dc:description/>
  <cp:lastModifiedBy>ywyong</cp:lastModifiedBy>
  <cp:lastPrinted>2008-06-27T08:34:50Z</cp:lastPrinted>
  <dcterms:created xsi:type="dcterms:W3CDTF">1999-05-12T04:05:47Z</dcterms:created>
  <dcterms:modified xsi:type="dcterms:W3CDTF">2008-06-27T08:51:52Z</dcterms:modified>
  <cp:category/>
  <cp:version/>
  <cp:contentType/>
  <cp:contentStatus/>
</cp:coreProperties>
</file>